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Reference Approach Data" sheetId="1" r:id="rId1"/>
    <sheet name="Estimating Excluded Carbon" sheetId="2" r:id="rId2"/>
    <sheet name="Comparison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unit</t>
        </r>
      </text>
    </comment>
    <comment ref="C1" authorId="0">
      <text>
        <r>
          <rPr>
            <sz val="10"/>
            <rFont val="Arial"/>
            <family val="0"/>
          </rPr>
          <t>prod</t>
        </r>
      </text>
    </comment>
    <comment ref="D1" authorId="0">
      <text>
        <r>
          <rPr>
            <sz val="10"/>
            <rFont val="Arial"/>
            <family val="0"/>
          </rPr>
          <t>import</t>
        </r>
      </text>
    </comment>
    <comment ref="E1" authorId="0">
      <text>
        <r>
          <rPr>
            <sz val="10"/>
            <rFont val="Arial"/>
            <family val="0"/>
          </rPr>
          <t>export</t>
        </r>
      </text>
    </comment>
    <comment ref="F1" authorId="0">
      <text>
        <r>
          <rPr>
            <sz val="10"/>
            <rFont val="Arial"/>
            <family val="0"/>
          </rPr>
          <t>bunkers</t>
        </r>
      </text>
    </comment>
    <comment ref="G1" authorId="0">
      <text>
        <r>
          <rPr>
            <sz val="10"/>
            <rFont val="Arial"/>
            <family val="0"/>
          </rPr>
          <t>stock_change</t>
        </r>
      </text>
    </comment>
    <comment ref="H1" authorId="0">
      <text>
        <r>
          <rPr>
            <sz val="10"/>
            <rFont val="Arial"/>
            <family val="0"/>
          </rPr>
          <t>=(C[R]+D[R]-E[R]-F[R]-G[R])</t>
        </r>
      </text>
    </comment>
    <comment ref="I1" authorId="0">
      <text>
        <r>
          <rPr>
            <sz val="10"/>
            <rFont val="Arial"/>
            <family val="0"/>
          </rPr>
          <t>conv_factor</t>
        </r>
      </text>
    </comment>
    <comment ref="J1" authorId="0">
      <text>
        <r>
          <rPr>
            <sz val="10"/>
            <rFont val="Arial"/>
            <family val="0"/>
          </rPr>
          <t>=(H[R]*I[R])</t>
        </r>
      </text>
    </comment>
    <comment ref="K1" authorId="0">
      <text>
        <r>
          <rPr>
            <sz val="10"/>
            <rFont val="Arial"/>
            <family val="0"/>
          </rPr>
          <t>carbon_content</t>
        </r>
      </text>
    </comment>
    <comment ref="L1" authorId="0">
      <text>
        <r>
          <rPr>
            <sz val="10"/>
            <rFont val="Arial"/>
            <family val="0"/>
          </rPr>
          <t>=(J[R]*K[R]/1000)</t>
        </r>
      </text>
    </comment>
    <comment ref="M1" authorId="0">
      <text>
        <r>
          <rPr>
            <sz val="10"/>
            <rFont val="Arial"/>
            <family val="0"/>
          </rPr>
          <t>excluded_carbon</t>
        </r>
      </text>
    </comment>
    <comment ref="N1" authorId="0">
      <text>
        <r>
          <rPr>
            <sz val="10"/>
            <rFont val="Arial"/>
            <family val="0"/>
          </rPr>
          <t>=(L[R]-M[R])</t>
        </r>
      </text>
    </comment>
    <comment ref="O1" authorId="0">
      <text>
        <r>
          <rPr>
            <sz val="10"/>
            <rFont val="Arial"/>
            <family val="0"/>
          </rPr>
          <t>fraction_oxidised</t>
        </r>
      </text>
    </comment>
    <comment ref="P1" authorId="0">
      <text>
        <r>
          <rPr>
            <sz val="10"/>
            <rFont val="Arial"/>
            <family val="0"/>
          </rPr>
          <t>=(N[R]*O[R]*44/12)</t>
        </r>
      </text>
    </comment>
    <comment ref="Q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estimated_quantities</t>
        </r>
      </text>
    </comment>
    <comment ref="C1" authorId="0">
      <text>
        <r>
          <rPr>
            <sz val="10"/>
            <rFont val="Arial"/>
            <family val="0"/>
          </rPr>
          <t>unit</t>
        </r>
      </text>
    </comment>
    <comment ref="D1" authorId="0">
      <text>
        <r>
          <rPr>
            <sz val="10"/>
            <rFont val="Arial"/>
            <family val="0"/>
          </rPr>
          <t>conversion_factor</t>
        </r>
      </text>
    </comment>
    <comment ref="E1" authorId="0">
      <text>
        <r>
          <rPr>
            <sz val="10"/>
            <rFont val="Arial"/>
            <family val="0"/>
          </rPr>
          <t>=(B[R]*D[R])</t>
        </r>
      </text>
    </comment>
    <comment ref="F1" authorId="0">
      <text>
        <r>
          <rPr>
            <sz val="10"/>
            <rFont val="Arial"/>
            <family val="0"/>
          </rPr>
          <t>carbon_content</t>
        </r>
      </text>
    </comment>
    <comment ref="G1" authorId="0">
      <text>
        <r>
          <rPr>
            <sz val="10"/>
            <rFont val="Arial"/>
            <family val="0"/>
          </rPr>
          <t>=(E[R]*F[R]/1000)</t>
        </r>
      </text>
    </comment>
    <comment ref="H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0"/>
          </rPr>
          <t>fuel</t>
        </r>
      </text>
    </comment>
    <comment ref="B2" authorId="0">
      <text>
        <r>
          <rPr>
            <sz val="10"/>
            <rFont val="Arial"/>
            <family val="0"/>
          </rPr>
          <t>ra_consumption</t>
        </r>
      </text>
    </comment>
    <comment ref="C2" authorId="0">
      <text>
        <r>
          <rPr>
            <sz val="10"/>
            <rFont val="Arial"/>
            <family val="0"/>
          </rPr>
          <t>ra_consumption_exc</t>
        </r>
      </text>
    </comment>
    <comment ref="D2" authorId="0">
      <text>
        <r>
          <rPr>
            <sz val="10"/>
            <rFont val="Arial"/>
            <family val="0"/>
          </rPr>
          <t>ra_consumption_net</t>
        </r>
      </text>
    </comment>
    <comment ref="E2" authorId="0">
      <text>
        <r>
          <rPr>
            <sz val="10"/>
            <rFont val="Arial"/>
            <family val="0"/>
          </rPr>
          <t>ra_emissions</t>
        </r>
      </text>
    </comment>
    <comment ref="F2" authorId="0">
      <text>
        <r>
          <rPr>
            <sz val="10"/>
            <rFont val="Arial"/>
            <family val="0"/>
          </rPr>
          <t>sa_consumption</t>
        </r>
      </text>
    </comment>
    <comment ref="G2" authorId="0">
      <text>
        <r>
          <rPr>
            <sz val="10"/>
            <rFont val="Arial"/>
            <family val="0"/>
          </rPr>
          <t>sa_emissions</t>
        </r>
      </text>
    </comment>
    <comment ref="H2" authorId="0">
      <text>
        <r>
          <rPr>
            <sz val="10"/>
            <rFont val="Arial"/>
            <family val="0"/>
          </rPr>
          <t>diff_consumption</t>
        </r>
      </text>
    </comment>
    <comment ref="I2" authorId="0">
      <text>
        <r>
          <rPr>
            <sz val="10"/>
            <rFont val="Arial"/>
            <family val="0"/>
          </rPr>
          <t>diff_emissions</t>
        </r>
      </text>
    </comment>
  </commentList>
</comments>
</file>

<file path=xl/sharedStrings.xml><?xml version="1.0" encoding="utf-8"?>
<sst xmlns="http://schemas.openxmlformats.org/spreadsheetml/2006/main" count="185" uniqueCount="71">
  <si>
    <t>Actual CO2 Emissions (Gg CO2)</t>
  </si>
  <si>
    <t>Anthracite</t>
  </si>
  <si>
    <t>Apparent Consumption</t>
  </si>
  <si>
    <t>Apparent Consumption (TJ)</t>
  </si>
  <si>
    <t>Apparent Consumption (excluding non-energy use and feedstocks) (TJ)</t>
  </si>
  <si>
    <t>Aviation Gasoline</t>
  </si>
  <si>
    <t>Bitumen</t>
  </si>
  <si>
    <t>Brown Coal Briquettes</t>
  </si>
  <si>
    <t>CO2 Emissions (%)</t>
  </si>
  <si>
    <t>CO2 Emissions (Gg)</t>
  </si>
  <si>
    <t>Carbon content (t C/TJ)</t>
  </si>
  <si>
    <t>Coal Tar</t>
  </si>
  <si>
    <t>Coke Oven Coke / Lignite Coke</t>
  </si>
  <si>
    <t>Coking Coal</t>
  </si>
  <si>
    <t>Conversion Factor (TJ/Unit)</t>
  </si>
  <si>
    <t>Crude Oil</t>
  </si>
  <si>
    <t>Difference</t>
  </si>
  <si>
    <t>Documentation</t>
  </si>
  <si>
    <t>Energy Consumption (%)</t>
  </si>
  <si>
    <t>Energy Consumption (TJ)</t>
  </si>
  <si>
    <t>Estimated Quantities</t>
  </si>
  <si>
    <t>Estimated Quantities (TJ)</t>
  </si>
  <si>
    <t>Ethane</t>
  </si>
  <si>
    <t>Excluded Carbon (Gg C)</t>
  </si>
  <si>
    <t>Excluded consumption (TJ)</t>
  </si>
  <si>
    <t>Exports</t>
  </si>
  <si>
    <t>Fraction of Carbon Oxidised</t>
  </si>
  <si>
    <t>Fuel</t>
  </si>
  <si>
    <t>Gas Coke</t>
  </si>
  <si>
    <t>Gas/Diesel Oil</t>
  </si>
  <si>
    <t>Gg</t>
  </si>
  <si>
    <t>Imports</t>
  </si>
  <si>
    <t>Industrial Wastes</t>
  </si>
  <si>
    <t>International Bunkers</t>
  </si>
  <si>
    <t>Jet Gasoline</t>
  </si>
  <si>
    <t>Jet Kerosene</t>
  </si>
  <si>
    <t>Lignite</t>
  </si>
  <si>
    <t>Liquefied Petroleum Gases</t>
  </si>
  <si>
    <t>Lubricants</t>
  </si>
  <si>
    <t>Motor Gasoline</t>
  </si>
  <si>
    <t>Municipal Wastes (nonbiomass fraction)</t>
  </si>
  <si>
    <t>NOTE: do not modify fuel names nor column configuration nor header colum comments to maintain import format compatibility</t>
  </si>
  <si>
    <t>NOTE: this is read-only snapshot without links to other worksheets' data</t>
  </si>
  <si>
    <t>Naphtha</t>
  </si>
  <si>
    <t>Natural Gas (Dry)</t>
  </si>
  <si>
    <t>Natural Gas Liquids</t>
  </si>
  <si>
    <t>Net Carbon Emissions (Gg C)</t>
  </si>
  <si>
    <t>Oil Shale / Tar Sands</t>
  </si>
  <si>
    <t>Orimulsion</t>
  </si>
  <si>
    <t>Other Bituminous Coal</t>
  </si>
  <si>
    <t>Other Kerosene</t>
  </si>
  <si>
    <t>Other Petroleum Products</t>
  </si>
  <si>
    <t>Paraffin Waxes</t>
  </si>
  <si>
    <t>Patent Fuel</t>
  </si>
  <si>
    <t>Peat</t>
  </si>
  <si>
    <t>Petroleum Coke</t>
  </si>
  <si>
    <t>Production</t>
  </si>
  <si>
    <t>Reference Approach</t>
  </si>
  <si>
    <t>Refinery Feedstocks</t>
  </si>
  <si>
    <t>Refinery Gas</t>
  </si>
  <si>
    <t>Residual Fuel Oil</t>
  </si>
  <si>
    <t>Sectoral Approach</t>
  </si>
  <si>
    <t>Shale Oil</t>
  </si>
  <si>
    <t>Stock change</t>
  </si>
  <si>
    <t>Sub-Bituminous Coal</t>
  </si>
  <si>
    <t>Total Carbon (Gg C)</t>
  </si>
  <si>
    <t>Unit</t>
  </si>
  <si>
    <t>Values in column M are taken from column G of Estimating Excluded Carbon worksheet</t>
  </si>
  <si>
    <t>Waste Oils</t>
  </si>
  <si>
    <t>White Spirit and SBP</t>
  </si>
  <si>
    <t>m3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</si>
</sst>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0" fillId="0" borderId="3" xfId="0" applyBorder="1" applyAlignment="1">
      <alignment/>
    </xf>
    <xf numFmtId="0" fontId="1" fillId="3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1" fillId="3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" fillId="0" borderId="0" xfId="0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vertical="top" wrapText="1"/>
      <protection/>
    </xf>
    <xf numFmtId="0" fontId="1" fillId="2" borderId="9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9A9A9"/>
      <rgbColor rgb="00D3D3D3"/>
      <rgbColor rgb="0090EE9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00390625" style="1" customWidth="1"/>
  </cols>
  <sheetData>
    <row r="1" spans="1:18" ht="63.75">
      <c r="A1" s="2" t="s">
        <v>27</v>
      </c>
      <c r="B1" s="3" t="s">
        <v>66</v>
      </c>
      <c r="C1" s="3" t="s">
        <v>56</v>
      </c>
      <c r="D1" s="3" t="s">
        <v>31</v>
      </c>
      <c r="E1" s="3" t="s">
        <v>25</v>
      </c>
      <c r="F1" s="3" t="s">
        <v>33</v>
      </c>
      <c r="G1" s="3" t="s">
        <v>63</v>
      </c>
      <c r="H1" s="3" t="s">
        <v>2</v>
      </c>
      <c r="I1" s="3" t="s">
        <v>14</v>
      </c>
      <c r="J1" s="3" t="s">
        <v>3</v>
      </c>
      <c r="K1" s="3" t="s">
        <v>10</v>
      </c>
      <c r="L1" s="3" t="s">
        <v>65</v>
      </c>
      <c r="M1" s="3" t="s">
        <v>23</v>
      </c>
      <c r="N1" s="3" t="s">
        <v>46</v>
      </c>
      <c r="O1" s="3" t="s">
        <v>26</v>
      </c>
      <c r="P1" s="3" t="s">
        <v>0</v>
      </c>
      <c r="Q1" s="3" t="s">
        <v>17</v>
      </c>
      <c r="R1" s="4"/>
    </row>
    <row r="2" spans="1:18" ht="12.75">
      <c r="A2" s="5" t="s">
        <v>15</v>
      </c>
      <c r="B2" s="6" t="s">
        <v>30</v>
      </c>
      <c r="C2" s="6"/>
      <c r="D2" s="6"/>
      <c r="E2" s="6"/>
      <c r="F2" s="7"/>
      <c r="G2" s="6"/>
      <c r="H2" s="8">
        <f>(C2+D2-E2-F2-G2)</f>
        <v>0</v>
      </c>
      <c r="I2" s="6">
        <v>42.3</v>
      </c>
      <c r="J2" s="8">
        <f>(H2*I2)</f>
        <v>0</v>
      </c>
      <c r="K2" s="6">
        <v>20</v>
      </c>
      <c r="L2" s="8">
        <f>(J2*K2/1000)</f>
        <v>0</v>
      </c>
      <c r="M2" s="7"/>
      <c r="N2" s="8">
        <f>(L2-M2)</f>
        <v>0</v>
      </c>
      <c r="O2" s="6"/>
      <c r="P2" s="8">
        <f>(N2*O2*44/12)</f>
        <v>0</v>
      </c>
      <c r="Q2" s="6"/>
      <c r="R2"/>
    </row>
    <row r="3" spans="1:18" ht="12.75">
      <c r="A3" s="9" t="s">
        <v>48</v>
      </c>
      <c r="B3" s="10" t="s">
        <v>30</v>
      </c>
      <c r="C3" s="10"/>
      <c r="D3" s="10"/>
      <c r="E3" s="10"/>
      <c r="F3" s="11"/>
      <c r="G3" s="10"/>
      <c r="H3" s="12">
        <f>(C3+D3-E3-F3-G3)</f>
        <v>0</v>
      </c>
      <c r="I3" s="10">
        <v>27.5</v>
      </c>
      <c r="J3" s="12">
        <f>(H3*I3)</f>
        <v>0</v>
      </c>
      <c r="K3" s="10">
        <v>21</v>
      </c>
      <c r="L3" s="12">
        <f>(J3*K3/1000)</f>
        <v>0</v>
      </c>
      <c r="M3" s="11"/>
      <c r="N3" s="12">
        <f>(L3-M3)</f>
        <v>0</v>
      </c>
      <c r="O3" s="10"/>
      <c r="P3" s="12">
        <f>(N3*O3*44/12)</f>
        <v>0</v>
      </c>
      <c r="Q3" s="10"/>
      <c r="R3"/>
    </row>
    <row r="4" spans="1:18" ht="12.75">
      <c r="A4" s="9" t="s">
        <v>45</v>
      </c>
      <c r="B4" s="10" t="s">
        <v>30</v>
      </c>
      <c r="C4" s="10"/>
      <c r="D4" s="10"/>
      <c r="E4" s="10"/>
      <c r="F4" s="11"/>
      <c r="G4" s="10"/>
      <c r="H4" s="12">
        <f>(C4+D4-E4-F4-G4)</f>
        <v>0</v>
      </c>
      <c r="I4" s="10">
        <v>44.2</v>
      </c>
      <c r="J4" s="12">
        <f>(H4*I4)</f>
        <v>0</v>
      </c>
      <c r="K4" s="10">
        <v>17.5</v>
      </c>
      <c r="L4" s="12">
        <f>(J4*K4/1000)</f>
        <v>0</v>
      </c>
      <c r="M4" s="11">
        <f>'Estimating Excluded Carbon'!$G$2</f>
        <v>0</v>
      </c>
      <c r="N4" s="12">
        <f>(L4-M4)</f>
        <v>0</v>
      </c>
      <c r="O4" s="10"/>
      <c r="P4" s="12">
        <f>(N4*O4*44/12)</f>
        <v>0</v>
      </c>
      <c r="Q4" s="10"/>
      <c r="R4"/>
    </row>
    <row r="5" spans="1:20" ht="12.75">
      <c r="A5" s="9" t="s">
        <v>39</v>
      </c>
      <c r="B5" s="10" t="s">
        <v>30</v>
      </c>
      <c r="C5" s="11"/>
      <c r="D5" s="10">
        <v>137.9</v>
      </c>
      <c r="E5" s="10">
        <v>0</v>
      </c>
      <c r="F5" s="10">
        <v>0</v>
      </c>
      <c r="G5" s="10">
        <v>-2.6</v>
      </c>
      <c r="H5" s="12">
        <f>(C5+D5-E5-F5-G5)</f>
        <v>140.5</v>
      </c>
      <c r="I5" s="10">
        <v>44.8</v>
      </c>
      <c r="J5" s="12">
        <f>(H5*I5)</f>
        <v>6294.4</v>
      </c>
      <c r="K5" s="10">
        <v>18.9</v>
      </c>
      <c r="L5" s="12">
        <f>(J5*K5/1000)</f>
        <v>118.96415999999999</v>
      </c>
      <c r="M5" s="11"/>
      <c r="N5" s="12">
        <f>(L5-M5)</f>
        <v>118.96415999999999</v>
      </c>
      <c r="O5" s="10">
        <v>1</v>
      </c>
      <c r="P5" s="12">
        <f>(N5*O5*44/12)</f>
        <v>436.20192</v>
      </c>
      <c r="Q5" s="10"/>
      <c r="R5"/>
      <c r="S5"/>
      <c r="T5"/>
    </row>
    <row r="6" spans="1:18" ht="12.75">
      <c r="A6" s="9" t="s">
        <v>5</v>
      </c>
      <c r="B6" s="10" t="s">
        <v>30</v>
      </c>
      <c r="C6" s="11"/>
      <c r="D6" s="10"/>
      <c r="E6" s="10"/>
      <c r="F6" s="10"/>
      <c r="G6" s="10"/>
      <c r="H6" s="12">
        <f>(C6+D6-E6-F6-G6)</f>
        <v>0</v>
      </c>
      <c r="I6" s="10">
        <v>44.3</v>
      </c>
      <c r="J6" s="12">
        <f>(H6*I6)</f>
        <v>0</v>
      </c>
      <c r="K6" s="10">
        <v>19.1</v>
      </c>
      <c r="L6" s="12">
        <f>(J6*K6/1000)</f>
        <v>0</v>
      </c>
      <c r="M6" s="11"/>
      <c r="N6" s="12">
        <f>(L6-M6)</f>
        <v>0</v>
      </c>
      <c r="O6" s="10"/>
      <c r="P6" s="12">
        <f>(N6*O6*44/12)</f>
        <v>0</v>
      </c>
      <c r="Q6" s="10"/>
      <c r="R6"/>
    </row>
    <row r="7" spans="1:18" ht="12.75">
      <c r="A7" s="9" t="s">
        <v>34</v>
      </c>
      <c r="B7" s="10" t="s">
        <v>30</v>
      </c>
      <c r="C7" s="11"/>
      <c r="D7" s="10"/>
      <c r="E7" s="10"/>
      <c r="F7" s="10"/>
      <c r="G7" s="10"/>
      <c r="H7" s="12">
        <f>(C7+D7-E7-F7-G7)</f>
        <v>0</v>
      </c>
      <c r="I7" s="10">
        <v>44.3</v>
      </c>
      <c r="J7" s="12">
        <f>(H7*I7)</f>
        <v>0</v>
      </c>
      <c r="K7" s="10">
        <v>19.1</v>
      </c>
      <c r="L7" s="12">
        <f>(J7*K7/1000)</f>
        <v>0</v>
      </c>
      <c r="M7" s="11"/>
      <c r="N7" s="12">
        <f>(L7-M7)</f>
        <v>0</v>
      </c>
      <c r="O7" s="10"/>
      <c r="P7" s="12">
        <f>(N7*O7*44/12)</f>
        <v>0</v>
      </c>
      <c r="Q7" s="10"/>
      <c r="R7"/>
    </row>
    <row r="8" spans="1:18" ht="12.75">
      <c r="A8" s="9" t="s">
        <v>35</v>
      </c>
      <c r="B8" s="10" t="s">
        <v>30</v>
      </c>
      <c r="C8" s="11"/>
      <c r="D8" s="10">
        <v>232</v>
      </c>
      <c r="E8" s="10">
        <v>0</v>
      </c>
      <c r="F8" s="10">
        <v>0</v>
      </c>
      <c r="G8" s="10">
        <v>110</v>
      </c>
      <c r="H8" s="12">
        <f>(C8+D8-E8-F8-G8)</f>
        <v>122</v>
      </c>
      <c r="I8" s="10">
        <v>44.59</v>
      </c>
      <c r="J8" s="12">
        <f>(H8*I8)</f>
        <v>5439.9800000000005</v>
      </c>
      <c r="K8" s="10">
        <v>19.5</v>
      </c>
      <c r="L8" s="12">
        <f>(J8*K8/1000)</f>
        <v>106.07961000000002</v>
      </c>
      <c r="M8" s="11"/>
      <c r="N8" s="12">
        <f>(L8-M8)</f>
        <v>106.07961000000002</v>
      </c>
      <c r="O8" s="10">
        <v>1</v>
      </c>
      <c r="P8" s="12">
        <f>(N8*O8*44/12)</f>
        <v>388.95857000000007</v>
      </c>
      <c r="Q8" s="10"/>
      <c r="R8"/>
    </row>
    <row r="9" spans="1:18" ht="12.75">
      <c r="A9" s="9" t="s">
        <v>50</v>
      </c>
      <c r="B9" s="10" t="s">
        <v>30</v>
      </c>
      <c r="C9" s="11"/>
      <c r="D9" s="10">
        <v>2.2</v>
      </c>
      <c r="E9" s="10">
        <v>0</v>
      </c>
      <c r="F9" s="10">
        <v>0</v>
      </c>
      <c r="G9" s="10">
        <v>1.4</v>
      </c>
      <c r="H9" s="12">
        <f>(C9+D9-E9-F9-G9)</f>
        <v>0.8000000000000003</v>
      </c>
      <c r="I9" s="10">
        <v>43.54</v>
      </c>
      <c r="J9" s="12">
        <f>(H9*I9)</f>
        <v>34.83200000000001</v>
      </c>
      <c r="K9" s="10">
        <v>19.6</v>
      </c>
      <c r="L9" s="12">
        <f>(J9*K9/1000)</f>
        <v>0.6827072000000002</v>
      </c>
      <c r="M9" s="11">
        <f>'Estimating Excluded Carbon'!$G$3</f>
        <v>0</v>
      </c>
      <c r="N9" s="12">
        <f>(L9-M9)</f>
        <v>0.6827072000000002</v>
      </c>
      <c r="O9" s="10">
        <v>1</v>
      </c>
      <c r="P9" s="12">
        <f>(N9*O9*44/12)</f>
        <v>2.503259733333334</v>
      </c>
      <c r="Q9" s="10"/>
      <c r="R9"/>
    </row>
    <row r="10" spans="1:18" ht="12.75">
      <c r="A10" s="9" t="s">
        <v>62</v>
      </c>
      <c r="B10" s="10" t="s">
        <v>30</v>
      </c>
      <c r="C10" s="11"/>
      <c r="D10" s="10"/>
      <c r="E10" s="10"/>
      <c r="F10" s="10"/>
      <c r="G10" s="10"/>
      <c r="H10" s="12">
        <f>(C10+D10-E10-F10-G10)</f>
        <v>0</v>
      </c>
      <c r="I10" s="10">
        <v>38.1</v>
      </c>
      <c r="J10" s="12">
        <f>(H10*I10)</f>
        <v>0</v>
      </c>
      <c r="K10" s="10">
        <v>20</v>
      </c>
      <c r="L10" s="12">
        <f>(J10*K10/1000)</f>
        <v>0</v>
      </c>
      <c r="M10" s="11"/>
      <c r="N10" s="12">
        <f>(L10-M10)</f>
        <v>0</v>
      </c>
      <c r="O10" s="10"/>
      <c r="P10" s="12">
        <f>(N10*O10*44/12)</f>
        <v>0</v>
      </c>
      <c r="Q10" s="10"/>
      <c r="R10"/>
    </row>
    <row r="11" spans="1:18" ht="12.75">
      <c r="A11" s="9" t="s">
        <v>29</v>
      </c>
      <c r="B11" s="10" t="s">
        <v>30</v>
      </c>
      <c r="C11" s="11"/>
      <c r="D11" s="10">
        <v>303.6</v>
      </c>
      <c r="E11" s="10">
        <v>0</v>
      </c>
      <c r="F11" s="10">
        <v>0</v>
      </c>
      <c r="G11" s="10">
        <v>97.6</v>
      </c>
      <c r="H11" s="12">
        <f>(C11+D11-E11-F11-G11)</f>
        <v>206.00000000000003</v>
      </c>
      <c r="I11" s="10">
        <v>43.3</v>
      </c>
      <c r="J11" s="12">
        <f>(H11*I11)</f>
        <v>8919.800000000001</v>
      </c>
      <c r="K11" s="10">
        <v>20.2</v>
      </c>
      <c r="L11" s="12">
        <f>(J11*K11/1000)</f>
        <v>180.17996000000002</v>
      </c>
      <c r="M11" s="11">
        <f>'Estimating Excluded Carbon'!$G$4</f>
        <v>0</v>
      </c>
      <c r="N11" s="12">
        <f>(L11-M11)</f>
        <v>180.17996000000002</v>
      </c>
      <c r="O11" s="10">
        <v>1</v>
      </c>
      <c r="P11" s="12">
        <f>(N11*O11*44/12)</f>
        <v>660.6598533333334</v>
      </c>
      <c r="Q11" s="10"/>
      <c r="R11"/>
    </row>
    <row r="12" spans="1:18" ht="12.75">
      <c r="A12" s="9" t="s">
        <v>60</v>
      </c>
      <c r="B12" s="10" t="s">
        <v>30</v>
      </c>
      <c r="C12" s="11"/>
      <c r="D12" s="10">
        <v>406.4</v>
      </c>
      <c r="E12" s="10">
        <v>0</v>
      </c>
      <c r="F12" s="10">
        <v>0</v>
      </c>
      <c r="G12" s="10">
        <v>140.9</v>
      </c>
      <c r="H12" s="12">
        <f>(C12+D12-E12-F12-G12)</f>
        <v>265.5</v>
      </c>
      <c r="I12" s="10">
        <v>40.19</v>
      </c>
      <c r="J12" s="12">
        <f>(H12*I12)</f>
        <v>10670.445</v>
      </c>
      <c r="K12" s="10">
        <v>21.1</v>
      </c>
      <c r="L12" s="12">
        <f>(J12*K12/1000)</f>
        <v>225.14638950000003</v>
      </c>
      <c r="M12" s="11"/>
      <c r="N12" s="12">
        <f>(L12-M12)</f>
        <v>225.14638950000003</v>
      </c>
      <c r="O12" s="10">
        <v>1</v>
      </c>
      <c r="P12" s="12">
        <f>(N12*O12*44/12)</f>
        <v>825.5367615000001</v>
      </c>
      <c r="Q12" s="10"/>
      <c r="R12"/>
    </row>
    <row r="13" spans="1:18" ht="12.75">
      <c r="A13" s="9" t="s">
        <v>37</v>
      </c>
      <c r="B13" s="10" t="s">
        <v>30</v>
      </c>
      <c r="C13" s="11"/>
      <c r="D13" s="10">
        <v>75.6</v>
      </c>
      <c r="E13" s="10">
        <v>0</v>
      </c>
      <c r="F13" s="11"/>
      <c r="G13" s="10">
        <v>4.8</v>
      </c>
      <c r="H13" s="12">
        <f>(C13+D13-E13-F13-G13)</f>
        <v>70.8</v>
      </c>
      <c r="I13" s="10">
        <v>47.3</v>
      </c>
      <c r="J13" s="12">
        <f>(H13*I13)</f>
        <v>3348.8399999999997</v>
      </c>
      <c r="K13" s="10">
        <v>17.2</v>
      </c>
      <c r="L13" s="12">
        <f>(J13*K13/1000)</f>
        <v>57.600047999999994</v>
      </c>
      <c r="M13" s="11">
        <f>'Estimating Excluded Carbon'!$G$5</f>
        <v>0</v>
      </c>
      <c r="N13" s="12">
        <f>(L13-M13)</f>
        <v>57.600047999999994</v>
      </c>
      <c r="O13" s="10">
        <v>1</v>
      </c>
      <c r="P13" s="12">
        <f>(N13*O13*44/12)</f>
        <v>211.20017599999997</v>
      </c>
      <c r="Q13" s="10"/>
      <c r="R13"/>
    </row>
    <row r="14" spans="1:18" ht="12.75">
      <c r="A14" s="9" t="s">
        <v>22</v>
      </c>
      <c r="B14" s="10" t="s">
        <v>30</v>
      </c>
      <c r="C14" s="11"/>
      <c r="D14" s="10"/>
      <c r="E14" s="10"/>
      <c r="F14" s="11"/>
      <c r="G14" s="10"/>
      <c r="H14" s="12">
        <f>(C14+D14-E14-F14-G14)</f>
        <v>0</v>
      </c>
      <c r="I14" s="10">
        <v>46.4</v>
      </c>
      <c r="J14" s="12">
        <f>(H14*I14)</f>
        <v>0</v>
      </c>
      <c r="K14" s="10">
        <v>16.8</v>
      </c>
      <c r="L14" s="12">
        <f>(J14*K14/1000)</f>
        <v>0</v>
      </c>
      <c r="M14" s="11">
        <f>'Estimating Excluded Carbon'!$G$6</f>
        <v>0</v>
      </c>
      <c r="N14" s="12">
        <f>(L14-M14)</f>
        <v>0</v>
      </c>
      <c r="O14" s="10"/>
      <c r="P14" s="12">
        <f>(N14*O14*44/12)</f>
        <v>0</v>
      </c>
      <c r="Q14" s="10"/>
      <c r="R14"/>
    </row>
    <row r="15" spans="1:18" ht="12.75">
      <c r="A15" s="9" t="s">
        <v>43</v>
      </c>
      <c r="B15" s="10" t="s">
        <v>30</v>
      </c>
      <c r="C15" s="11"/>
      <c r="D15" s="10"/>
      <c r="E15" s="10"/>
      <c r="F15" s="11"/>
      <c r="G15" s="10"/>
      <c r="H15" s="12">
        <f>(C15+D15-E15-F15-G15)</f>
        <v>0</v>
      </c>
      <c r="I15" s="10">
        <v>44.5</v>
      </c>
      <c r="J15" s="12">
        <f>(H15*I15)</f>
        <v>0</v>
      </c>
      <c r="K15" s="10">
        <v>20</v>
      </c>
      <c r="L15" s="12">
        <f>(J15*K15/1000)</f>
        <v>0</v>
      </c>
      <c r="M15" s="11">
        <f>'Estimating Excluded Carbon'!$G$7</f>
        <v>0</v>
      </c>
      <c r="N15" s="12">
        <f>(L15-M15)</f>
        <v>0</v>
      </c>
      <c r="O15" s="10"/>
      <c r="P15" s="12">
        <f>(N15*O15*44/12)</f>
        <v>0</v>
      </c>
      <c r="Q15" s="10"/>
      <c r="R15"/>
    </row>
    <row r="16" spans="1:18" ht="12.75">
      <c r="A16" s="9" t="s">
        <v>6</v>
      </c>
      <c r="B16" s="10" t="s">
        <v>30</v>
      </c>
      <c r="C16" s="11"/>
      <c r="D16" s="10"/>
      <c r="E16" s="10"/>
      <c r="F16" s="11"/>
      <c r="G16" s="10"/>
      <c r="H16" s="12">
        <f>(C16+D16-E16-F16-G16)</f>
        <v>0</v>
      </c>
      <c r="I16" s="10">
        <v>40.2</v>
      </c>
      <c r="J16" s="12">
        <f>(H16*I16)</f>
        <v>0</v>
      </c>
      <c r="K16" s="10">
        <v>22</v>
      </c>
      <c r="L16" s="12">
        <f>(J16*K16/1000)</f>
        <v>0</v>
      </c>
      <c r="M16" s="11">
        <f>'Estimating Excluded Carbon'!$G$8</f>
        <v>0</v>
      </c>
      <c r="N16" s="12">
        <f>(L16-M16)</f>
        <v>0</v>
      </c>
      <c r="O16" s="10"/>
      <c r="P16" s="12">
        <f>(N16*O16*44/12)</f>
        <v>0</v>
      </c>
      <c r="Q16" s="10"/>
      <c r="R16"/>
    </row>
    <row r="17" spans="1:18" ht="12.75">
      <c r="A17" s="9" t="s">
        <v>38</v>
      </c>
      <c r="B17" s="10" t="s">
        <v>30</v>
      </c>
      <c r="C17" s="11"/>
      <c r="D17" s="10"/>
      <c r="E17" s="10"/>
      <c r="F17" s="10"/>
      <c r="G17" s="10"/>
      <c r="H17" s="12">
        <f>(C17+D17-E17-F17-G17)</f>
        <v>0</v>
      </c>
      <c r="I17" s="10">
        <v>40.2</v>
      </c>
      <c r="J17" s="12">
        <f>(H17*I17)</f>
        <v>0</v>
      </c>
      <c r="K17" s="10">
        <v>20</v>
      </c>
      <c r="L17" s="12">
        <f>(J17*K17/1000)</f>
        <v>0</v>
      </c>
      <c r="M17" s="11">
        <f>'Estimating Excluded Carbon'!$G$9</f>
        <v>0</v>
      </c>
      <c r="N17" s="12">
        <f>(L17-M17)</f>
        <v>0</v>
      </c>
      <c r="O17" s="10"/>
      <c r="P17" s="12">
        <f>(N17*O17*44/12)</f>
        <v>0</v>
      </c>
      <c r="Q17" s="10"/>
      <c r="R17"/>
    </row>
    <row r="18" spans="1:18" ht="12.75">
      <c r="A18" s="9" t="s">
        <v>55</v>
      </c>
      <c r="B18" s="10" t="s">
        <v>30</v>
      </c>
      <c r="C18" s="11"/>
      <c r="D18" s="10"/>
      <c r="E18" s="10"/>
      <c r="F18" s="11"/>
      <c r="G18" s="10"/>
      <c r="H18" s="12">
        <f>(C18+D18-E18-F18-G18)</f>
        <v>0</v>
      </c>
      <c r="I18" s="10">
        <v>32.5</v>
      </c>
      <c r="J18" s="12">
        <f>(H18*I18)</f>
        <v>0</v>
      </c>
      <c r="K18" s="10">
        <v>26.6</v>
      </c>
      <c r="L18" s="12">
        <f>(J18*K18/1000)</f>
        <v>0</v>
      </c>
      <c r="M18" s="11">
        <f>'Estimating Excluded Carbon'!$G$10</f>
        <v>0</v>
      </c>
      <c r="N18" s="12">
        <f>(L18-M18)</f>
        <v>0</v>
      </c>
      <c r="O18" s="10"/>
      <c r="P18" s="12">
        <f>(N18*O18*44/12)</f>
        <v>0</v>
      </c>
      <c r="Q18" s="10"/>
      <c r="R18"/>
    </row>
    <row r="19" spans="1:18" ht="12.75">
      <c r="A19" s="9" t="s">
        <v>58</v>
      </c>
      <c r="B19" s="10" t="s">
        <v>30</v>
      </c>
      <c r="C19" s="11"/>
      <c r="D19" s="10"/>
      <c r="E19" s="10"/>
      <c r="F19" s="11"/>
      <c r="G19" s="10"/>
      <c r="H19" s="12">
        <f>(C19+D19-E19-F19-G19)</f>
        <v>0</v>
      </c>
      <c r="I19" s="10">
        <v>43</v>
      </c>
      <c r="J19" s="12">
        <f>(H19*I19)</f>
        <v>0</v>
      </c>
      <c r="K19" s="10">
        <v>20</v>
      </c>
      <c r="L19" s="12">
        <f>(J19*K19/1000)</f>
        <v>0</v>
      </c>
      <c r="M19" s="11"/>
      <c r="N19" s="12">
        <f>(L19-M19)</f>
        <v>0</v>
      </c>
      <c r="O19" s="10"/>
      <c r="P19" s="12">
        <f>(N19*O19*44/12)</f>
        <v>0</v>
      </c>
      <c r="Q19" s="10"/>
      <c r="R19"/>
    </row>
    <row r="20" spans="1:18" ht="12.75">
      <c r="A20" s="9" t="s">
        <v>59</v>
      </c>
      <c r="B20" s="10" t="s">
        <v>30</v>
      </c>
      <c r="C20" s="11"/>
      <c r="D20" s="10"/>
      <c r="E20" s="10"/>
      <c r="F20" s="11"/>
      <c r="G20" s="10"/>
      <c r="H20" s="12">
        <f>(C20+D20-E20-F20-G20)</f>
        <v>0</v>
      </c>
      <c r="I20" s="10">
        <v>49.5</v>
      </c>
      <c r="J20" s="12">
        <f>(H20*I20)</f>
        <v>0</v>
      </c>
      <c r="K20" s="10">
        <v>15.7</v>
      </c>
      <c r="L20" s="12">
        <f>(J20*K20/1000)</f>
        <v>0</v>
      </c>
      <c r="M20" s="11">
        <f>'Estimating Excluded Carbon'!$G$11</f>
        <v>0</v>
      </c>
      <c r="N20" s="12">
        <f>(L20-M20)</f>
        <v>0</v>
      </c>
      <c r="O20" s="10"/>
      <c r="P20" s="12">
        <f>(N20*O20*44/12)</f>
        <v>0</v>
      </c>
      <c r="Q20" s="10"/>
      <c r="R20"/>
    </row>
    <row r="21" spans="1:18" ht="12.75">
      <c r="A21" s="9" t="s">
        <v>52</v>
      </c>
      <c r="B21" s="10" t="s">
        <v>30</v>
      </c>
      <c r="C21" s="11"/>
      <c r="D21" s="10"/>
      <c r="E21" s="10"/>
      <c r="F21" s="11"/>
      <c r="G21" s="10"/>
      <c r="H21" s="12">
        <f>(C21+D21-E21-F21-G21)</f>
        <v>0</v>
      </c>
      <c r="I21" s="10">
        <v>40.2</v>
      </c>
      <c r="J21" s="12">
        <f>(H21*I21)</f>
        <v>0</v>
      </c>
      <c r="K21" s="10">
        <v>20</v>
      </c>
      <c r="L21" s="12">
        <f>(J21*K21/1000)</f>
        <v>0</v>
      </c>
      <c r="M21" s="11">
        <f>'Estimating Excluded Carbon'!$G$12</f>
        <v>0</v>
      </c>
      <c r="N21" s="12">
        <f>(L21-M21)</f>
        <v>0</v>
      </c>
      <c r="O21" s="10"/>
      <c r="P21" s="12">
        <f>(N21*O21*44/12)</f>
        <v>0</v>
      </c>
      <c r="Q21" s="10"/>
      <c r="R21"/>
    </row>
    <row r="22" spans="1:18" ht="12.75">
      <c r="A22" s="9" t="s">
        <v>69</v>
      </c>
      <c r="B22" s="10" t="s">
        <v>30</v>
      </c>
      <c r="C22" s="11"/>
      <c r="D22" s="10"/>
      <c r="E22" s="10"/>
      <c r="F22" s="11"/>
      <c r="G22" s="10"/>
      <c r="H22" s="12">
        <f>(C22+D22-E22-F22-G22)</f>
        <v>0</v>
      </c>
      <c r="I22" s="10">
        <v>40.2</v>
      </c>
      <c r="J22" s="12">
        <f>(H22*I22)</f>
        <v>0</v>
      </c>
      <c r="K22" s="10">
        <v>20</v>
      </c>
      <c r="L22" s="12">
        <f>(J22*K22/1000)</f>
        <v>0</v>
      </c>
      <c r="M22" s="11">
        <f>'Estimating Excluded Carbon'!$G$13</f>
        <v>0</v>
      </c>
      <c r="N22" s="12">
        <f>(L22-M22)</f>
        <v>0</v>
      </c>
      <c r="O22" s="10"/>
      <c r="P22" s="12">
        <f>(N22*O22*44/12)</f>
        <v>0</v>
      </c>
      <c r="Q22" s="10"/>
      <c r="R22"/>
    </row>
    <row r="23" spans="1:18" ht="12.75">
      <c r="A23" s="9" t="s">
        <v>51</v>
      </c>
      <c r="B23" s="10" t="s">
        <v>30</v>
      </c>
      <c r="C23" s="11"/>
      <c r="D23" s="10"/>
      <c r="E23" s="10"/>
      <c r="F23" s="11"/>
      <c r="G23" s="10"/>
      <c r="H23" s="12">
        <f>(C23+D23-E23-F23-G23)</f>
        <v>0</v>
      </c>
      <c r="I23" s="10">
        <v>40.2</v>
      </c>
      <c r="J23" s="12">
        <f>(H23*I23)</f>
        <v>0</v>
      </c>
      <c r="K23" s="10">
        <v>20</v>
      </c>
      <c r="L23" s="12">
        <f>(J23*K23/1000)</f>
        <v>0</v>
      </c>
      <c r="M23" s="11"/>
      <c r="N23" s="12">
        <f>(L23-M23)</f>
        <v>0</v>
      </c>
      <c r="O23" s="10"/>
      <c r="P23" s="12">
        <f>(N23*O23*44/12)</f>
        <v>0</v>
      </c>
      <c r="Q23" s="10"/>
      <c r="R23"/>
    </row>
    <row r="24" spans="1:18" ht="12.75">
      <c r="A24" s="9" t="s">
        <v>1</v>
      </c>
      <c r="B24" s="10" t="s">
        <v>30</v>
      </c>
      <c r="C24" s="10"/>
      <c r="D24" s="10"/>
      <c r="E24" s="10"/>
      <c r="F24" s="11"/>
      <c r="G24" s="10"/>
      <c r="H24" s="12">
        <f>(C24+D24-E24-F24-G24)</f>
        <v>0</v>
      </c>
      <c r="I24" s="10">
        <v>26.7</v>
      </c>
      <c r="J24" s="12">
        <f>(H24*I24)</f>
        <v>0</v>
      </c>
      <c r="K24" s="10">
        <v>26.8</v>
      </c>
      <c r="L24" s="12">
        <f>(J24*K24/1000)</f>
        <v>0</v>
      </c>
      <c r="M24" s="11"/>
      <c r="N24" s="12">
        <f>(L24-M24)</f>
        <v>0</v>
      </c>
      <c r="O24" s="10"/>
      <c r="P24" s="12">
        <f>(N24*O24*44/12)</f>
        <v>0</v>
      </c>
      <c r="Q24" s="10"/>
      <c r="R24"/>
    </row>
    <row r="25" spans="1:18" ht="12.75">
      <c r="A25" s="9" t="s">
        <v>13</v>
      </c>
      <c r="B25" s="10" t="s">
        <v>30</v>
      </c>
      <c r="C25" s="10"/>
      <c r="D25" s="10"/>
      <c r="E25" s="10"/>
      <c r="F25" s="11"/>
      <c r="G25" s="10"/>
      <c r="H25" s="12">
        <f>(C25+D25-E25-F25-G25)</f>
        <v>0</v>
      </c>
      <c r="I25" s="10">
        <v>28.2</v>
      </c>
      <c r="J25" s="12">
        <f>(H25*I25)</f>
        <v>0</v>
      </c>
      <c r="K25" s="10">
        <v>25.8</v>
      </c>
      <c r="L25" s="12">
        <f>(J25*K25/1000)</f>
        <v>0</v>
      </c>
      <c r="M25" s="11"/>
      <c r="N25" s="12">
        <f>(L25-M25)</f>
        <v>0</v>
      </c>
      <c r="O25" s="10"/>
      <c r="P25" s="12">
        <f>(N25*O25*44/12)</f>
        <v>0</v>
      </c>
      <c r="Q25" s="10"/>
      <c r="R25"/>
    </row>
    <row r="26" spans="1:18" ht="12.75">
      <c r="A26" s="9" t="s">
        <v>49</v>
      </c>
      <c r="B26" s="10" t="s">
        <v>30</v>
      </c>
      <c r="C26" s="10"/>
      <c r="D26" s="10"/>
      <c r="E26" s="10"/>
      <c r="F26" s="10"/>
      <c r="G26" s="10"/>
      <c r="H26" s="12">
        <f>(C26+D26-E26-F26-G26)</f>
        <v>0</v>
      </c>
      <c r="I26" s="10">
        <v>25.8</v>
      </c>
      <c r="J26" s="12">
        <f>(H26*I26)</f>
        <v>0</v>
      </c>
      <c r="K26" s="10">
        <v>25.8</v>
      </c>
      <c r="L26" s="12">
        <f>(J26*K26/1000)</f>
        <v>0</v>
      </c>
      <c r="M26" s="11"/>
      <c r="N26" s="12">
        <f>(L26-M26)</f>
        <v>0</v>
      </c>
      <c r="O26" s="10"/>
      <c r="P26" s="12">
        <f>(N26*O26*44/12)</f>
        <v>0</v>
      </c>
      <c r="Q26" s="10"/>
      <c r="R26"/>
    </row>
    <row r="27" spans="1:18" ht="12.75">
      <c r="A27" s="9" t="s">
        <v>64</v>
      </c>
      <c r="B27" s="10" t="s">
        <v>30</v>
      </c>
      <c r="C27" s="10">
        <v>0</v>
      </c>
      <c r="D27" s="10">
        <v>771.8</v>
      </c>
      <c r="E27" s="10">
        <v>0</v>
      </c>
      <c r="F27" s="10">
        <v>0</v>
      </c>
      <c r="G27" s="10">
        <v>29.3</v>
      </c>
      <c r="H27" s="12">
        <f>(C27+D27-E27-F27-G27)</f>
        <v>742.5</v>
      </c>
      <c r="I27" s="10">
        <v>24.86</v>
      </c>
      <c r="J27" s="12">
        <f>(H27*I27)</f>
        <v>18458.55</v>
      </c>
      <c r="K27" s="10">
        <v>26.2</v>
      </c>
      <c r="L27" s="12">
        <f>(J27*K27/1000)</f>
        <v>483.61400999999995</v>
      </c>
      <c r="M27" s="11"/>
      <c r="N27" s="12">
        <f>(L27-M27)</f>
        <v>483.61400999999995</v>
      </c>
      <c r="O27" s="10">
        <v>1</v>
      </c>
      <c r="P27" s="12">
        <f>(N27*O27*44/12)</f>
        <v>1773.25137</v>
      </c>
      <c r="Q27" s="10"/>
      <c r="R27"/>
    </row>
    <row r="28" spans="1:18" ht="12.75">
      <c r="A28" s="9" t="s">
        <v>36</v>
      </c>
      <c r="B28" s="10" t="s">
        <v>30</v>
      </c>
      <c r="C28" s="10"/>
      <c r="D28" s="10"/>
      <c r="E28" s="10"/>
      <c r="F28" s="11"/>
      <c r="G28" s="10"/>
      <c r="H28" s="12">
        <f>(C28+D28-E28-F28-G28)</f>
        <v>0</v>
      </c>
      <c r="I28" s="10">
        <v>11.9</v>
      </c>
      <c r="J28" s="12">
        <f>(H28*I28)</f>
        <v>0</v>
      </c>
      <c r="K28" s="10">
        <v>27.6</v>
      </c>
      <c r="L28" s="12">
        <f>(J28*K28/1000)</f>
        <v>0</v>
      </c>
      <c r="M28" s="11"/>
      <c r="N28" s="12">
        <f>(L28-M28)</f>
        <v>0</v>
      </c>
      <c r="O28" s="10"/>
      <c r="P28" s="12">
        <f>(N28*O28*44/12)</f>
        <v>0</v>
      </c>
      <c r="Q28" s="10"/>
      <c r="R28"/>
    </row>
    <row r="29" spans="1:18" ht="12.75">
      <c r="A29" s="9" t="s">
        <v>47</v>
      </c>
      <c r="B29" s="10" t="s">
        <v>30</v>
      </c>
      <c r="C29" s="10"/>
      <c r="D29" s="10"/>
      <c r="E29" s="10"/>
      <c r="F29" s="11"/>
      <c r="G29" s="10"/>
      <c r="H29" s="12">
        <f>(C29+D29-E29-F29-G29)</f>
        <v>0</v>
      </c>
      <c r="I29" s="10">
        <v>8.9</v>
      </c>
      <c r="J29" s="12">
        <f>(H29*I29)</f>
        <v>0</v>
      </c>
      <c r="K29" s="10">
        <v>29.1</v>
      </c>
      <c r="L29" s="12">
        <f>(J29*K29/1000)</f>
        <v>0</v>
      </c>
      <c r="M29" s="11"/>
      <c r="N29" s="12">
        <f>(L29-M29)</f>
        <v>0</v>
      </c>
      <c r="O29" s="10"/>
      <c r="P29" s="12">
        <f>(N29*O29*44/12)</f>
        <v>0</v>
      </c>
      <c r="Q29" s="10"/>
      <c r="R29"/>
    </row>
    <row r="30" spans="1:18" ht="12.75">
      <c r="A30" s="9" t="s">
        <v>7</v>
      </c>
      <c r="B30" s="10" t="s">
        <v>30</v>
      </c>
      <c r="C30" s="11"/>
      <c r="D30" s="10"/>
      <c r="E30" s="10"/>
      <c r="F30" s="11"/>
      <c r="G30" s="10"/>
      <c r="H30" s="12">
        <f>(C30+D30-E30-F30-G30)</f>
        <v>0</v>
      </c>
      <c r="I30" s="10">
        <v>20.7</v>
      </c>
      <c r="J30" s="12">
        <f>(H30*I30)</f>
        <v>0</v>
      </c>
      <c r="K30" s="10">
        <v>26.6</v>
      </c>
      <c r="L30" s="12">
        <f>(J30*K30/1000)</f>
        <v>0</v>
      </c>
      <c r="M30" s="11"/>
      <c r="N30" s="12">
        <f>(L30-M30)</f>
        <v>0</v>
      </c>
      <c r="O30" s="10"/>
      <c r="P30" s="12">
        <f>(N30*O30*44/12)</f>
        <v>0</v>
      </c>
      <c r="Q30" s="10"/>
      <c r="R30"/>
    </row>
    <row r="31" spans="1:18" ht="12.75">
      <c r="A31" s="9" t="s">
        <v>53</v>
      </c>
      <c r="B31" s="10" t="s">
        <v>30</v>
      </c>
      <c r="C31" s="11"/>
      <c r="D31" s="10"/>
      <c r="E31" s="10"/>
      <c r="F31" s="11"/>
      <c r="G31" s="10"/>
      <c r="H31" s="12">
        <f>(C31+D31-E31-F31-G31)</f>
        <v>0</v>
      </c>
      <c r="I31" s="10">
        <v>20.7</v>
      </c>
      <c r="J31" s="12">
        <f>(H31*I31)</f>
        <v>0</v>
      </c>
      <c r="K31" s="10">
        <v>26.6</v>
      </c>
      <c r="L31" s="12">
        <f>(J31*K31/1000)</f>
        <v>0</v>
      </c>
      <c r="M31" s="11"/>
      <c r="N31" s="12">
        <f>(L31-M31)</f>
        <v>0</v>
      </c>
      <c r="O31" s="10"/>
      <c r="P31" s="12">
        <f>(N31*O31*44/12)</f>
        <v>0</v>
      </c>
      <c r="Q31" s="10"/>
      <c r="R31"/>
    </row>
    <row r="32" spans="1:18" ht="12.75">
      <c r="A32" s="9" t="s">
        <v>12</v>
      </c>
      <c r="B32" s="10" t="s">
        <v>30</v>
      </c>
      <c r="C32" s="11"/>
      <c r="D32" s="10"/>
      <c r="E32" s="10"/>
      <c r="F32" s="11"/>
      <c r="G32" s="10"/>
      <c r="H32" s="12">
        <f>(C32+D32-E32-F32-G32)</f>
        <v>0</v>
      </c>
      <c r="I32" s="10">
        <v>28.2</v>
      </c>
      <c r="J32" s="12">
        <f>(H32*I32)</f>
        <v>0</v>
      </c>
      <c r="K32" s="10">
        <v>29.2</v>
      </c>
      <c r="L32" s="12">
        <f>(J32*K32/1000)</f>
        <v>0</v>
      </c>
      <c r="M32" s="11">
        <f>'Estimating Excluded Carbon'!$G$14</f>
        <v>0</v>
      </c>
      <c r="N32" s="12">
        <f>(L32-M32)</f>
        <v>0</v>
      </c>
      <c r="O32" s="10"/>
      <c r="P32" s="12">
        <f>(N32*O32*44/12)</f>
        <v>0</v>
      </c>
      <c r="Q32" s="10"/>
      <c r="R32"/>
    </row>
    <row r="33" spans="1:18" ht="12.75">
      <c r="A33" s="9" t="s">
        <v>28</v>
      </c>
      <c r="B33" s="10" t="s">
        <v>30</v>
      </c>
      <c r="C33" s="11"/>
      <c r="D33" s="10"/>
      <c r="E33" s="10"/>
      <c r="F33" s="11"/>
      <c r="G33" s="10"/>
      <c r="H33" s="12">
        <f>(C33+D33-E33-F33-G33)</f>
        <v>0</v>
      </c>
      <c r="I33" s="10">
        <v>28.2</v>
      </c>
      <c r="J33" s="12">
        <f>(H33*I33)</f>
        <v>0</v>
      </c>
      <c r="K33" s="10">
        <v>29.2</v>
      </c>
      <c r="L33" s="12">
        <f>(J33*K33/1000)</f>
        <v>0</v>
      </c>
      <c r="M33" s="11"/>
      <c r="N33" s="12">
        <f>(L33-M33)</f>
        <v>0</v>
      </c>
      <c r="O33" s="10"/>
      <c r="P33" s="12">
        <f>(N33*O33*44/12)</f>
        <v>0</v>
      </c>
      <c r="Q33" s="10"/>
      <c r="R33"/>
    </row>
    <row r="34" spans="1:18" ht="12.75">
      <c r="A34" s="9" t="s">
        <v>11</v>
      </c>
      <c r="B34" s="10" t="s">
        <v>30</v>
      </c>
      <c r="C34" s="11"/>
      <c r="D34" s="10"/>
      <c r="E34" s="10"/>
      <c r="F34" s="11"/>
      <c r="G34" s="10"/>
      <c r="H34" s="12">
        <f>(C34+D34-E34-F34-G34)</f>
        <v>0</v>
      </c>
      <c r="I34" s="10">
        <v>28</v>
      </c>
      <c r="J34" s="12">
        <f>(H34*I34)</f>
        <v>0</v>
      </c>
      <c r="K34" s="10">
        <v>22</v>
      </c>
      <c r="L34" s="12">
        <f>(J34*K34/1000)</f>
        <v>0</v>
      </c>
      <c r="M34" s="11">
        <f>'Estimating Excluded Carbon'!$G$15</f>
        <v>0</v>
      </c>
      <c r="N34" s="12">
        <f>(L34-M34)</f>
        <v>0</v>
      </c>
      <c r="O34" s="10"/>
      <c r="P34" s="12">
        <f>(N34*O34*44/12)</f>
        <v>0</v>
      </c>
      <c r="Q34" s="10"/>
      <c r="R34"/>
    </row>
    <row r="35" spans="1:18" ht="12.75">
      <c r="A35" s="9" t="s">
        <v>44</v>
      </c>
      <c r="B35" s="10" t="s">
        <v>70</v>
      </c>
      <c r="C35" s="10"/>
      <c r="D35" s="10"/>
      <c r="E35" s="10"/>
      <c r="F35" s="10"/>
      <c r="G35" s="10"/>
      <c r="H35" s="12">
        <f>(C35+D35-E35-F35-G35)</f>
        <v>0</v>
      </c>
      <c r="I35" s="10"/>
      <c r="J35" s="12">
        <f>(H35*I35)</f>
        <v>0</v>
      </c>
      <c r="K35" s="10">
        <v>15.3</v>
      </c>
      <c r="L35" s="12">
        <f>(J35*K35/1000)</f>
        <v>0</v>
      </c>
      <c r="M35" s="11">
        <f>'Estimating Excluded Carbon'!$G$16</f>
        <v>0</v>
      </c>
      <c r="N35" s="12">
        <f>(L35-M35)</f>
        <v>0</v>
      </c>
      <c r="O35" s="10"/>
      <c r="P35" s="12">
        <f>(N35*O35*44/12)</f>
        <v>0</v>
      </c>
      <c r="Q35" s="10"/>
      <c r="R35"/>
    </row>
    <row r="36" spans="1:18" ht="12.75">
      <c r="A36" s="9" t="s">
        <v>40</v>
      </c>
      <c r="B36" s="10" t="s">
        <v>30</v>
      </c>
      <c r="C36" s="10"/>
      <c r="D36" s="10"/>
      <c r="E36" s="10"/>
      <c r="F36" s="10"/>
      <c r="G36" s="10"/>
      <c r="H36" s="12">
        <f>(C36+D36-E36-F36-G36)</f>
        <v>0</v>
      </c>
      <c r="I36" s="10">
        <v>10</v>
      </c>
      <c r="J36" s="12">
        <f>(H36*I36)</f>
        <v>0</v>
      </c>
      <c r="K36" s="10">
        <v>25</v>
      </c>
      <c r="L36" s="12">
        <f>(J36*K36/1000)</f>
        <v>0</v>
      </c>
      <c r="M36" s="11"/>
      <c r="N36" s="12">
        <f>(L36-M36)</f>
        <v>0</v>
      </c>
      <c r="O36" s="10"/>
      <c r="P36" s="12">
        <f>(N36*O36*44/12)</f>
        <v>0</v>
      </c>
      <c r="Q36" s="10"/>
      <c r="R36"/>
    </row>
    <row r="37" spans="1:18" ht="12.75">
      <c r="A37" s="9" t="s">
        <v>32</v>
      </c>
      <c r="B37" s="10" t="s">
        <v>30</v>
      </c>
      <c r="C37" s="10"/>
      <c r="D37" s="10"/>
      <c r="E37" s="10"/>
      <c r="F37" s="10"/>
      <c r="G37" s="10"/>
      <c r="H37" s="12">
        <f>(C37+D37-E37-F37-G37)</f>
        <v>0</v>
      </c>
      <c r="I37" s="10">
        <v>11.6</v>
      </c>
      <c r="J37" s="12">
        <f>(H37*I37)</f>
        <v>0</v>
      </c>
      <c r="K37" s="10">
        <v>39</v>
      </c>
      <c r="L37" s="12">
        <f>(J37*K37/1000)</f>
        <v>0</v>
      </c>
      <c r="M37" s="11"/>
      <c r="N37" s="12">
        <f>(L37-M37)</f>
        <v>0</v>
      </c>
      <c r="O37" s="10"/>
      <c r="P37" s="12">
        <f>(N37*O37*44/12)</f>
        <v>0</v>
      </c>
      <c r="Q37" s="10"/>
      <c r="R37"/>
    </row>
    <row r="38" spans="1:18" ht="12.75">
      <c r="A38" s="9" t="s">
        <v>68</v>
      </c>
      <c r="B38" s="10" t="s">
        <v>30</v>
      </c>
      <c r="C38" s="10"/>
      <c r="D38" s="10"/>
      <c r="E38" s="10"/>
      <c r="F38" s="10"/>
      <c r="G38" s="10"/>
      <c r="H38" s="12">
        <f>(C38+D38-E38-F38-G38)</f>
        <v>0</v>
      </c>
      <c r="I38" s="10">
        <v>40.2</v>
      </c>
      <c r="J38" s="12">
        <f>(H38*I38)</f>
        <v>0</v>
      </c>
      <c r="K38" s="10">
        <v>20</v>
      </c>
      <c r="L38" s="12">
        <f>(J38*K38/1000)</f>
        <v>0</v>
      </c>
      <c r="M38" s="11"/>
      <c r="N38" s="12">
        <f>(L38-M38)</f>
        <v>0</v>
      </c>
      <c r="O38" s="10"/>
      <c r="P38" s="12">
        <f>(N38*O38*44/12)</f>
        <v>0</v>
      </c>
      <c r="Q38" s="10"/>
      <c r="R38"/>
    </row>
    <row r="39" spans="1:18" ht="12.75">
      <c r="A39" s="9" t="s">
        <v>54</v>
      </c>
      <c r="B39" s="10" t="s">
        <v>30</v>
      </c>
      <c r="C39" s="10"/>
      <c r="D39" s="10"/>
      <c r="E39" s="10"/>
      <c r="F39" s="10"/>
      <c r="G39" s="10"/>
      <c r="H39" s="12">
        <f>(C39+D39-E39-F39-G39)</f>
        <v>0</v>
      </c>
      <c r="I39" s="10">
        <v>9.76</v>
      </c>
      <c r="J39" s="12">
        <f>(H39*I39)</f>
        <v>0</v>
      </c>
      <c r="K39" s="10">
        <v>28.9</v>
      </c>
      <c r="L39" s="12">
        <f>(J39*K39/1000)</f>
        <v>0</v>
      </c>
      <c r="M39" s="11"/>
      <c r="N39" s="12">
        <f>(L39-M39)</f>
        <v>0</v>
      </c>
      <c r="O39" s="10"/>
      <c r="P39" s="12">
        <f>(N39*O39*44/12)</f>
        <v>0</v>
      </c>
      <c r="Q39" s="10"/>
      <c r="R39"/>
    </row>
    <row r="41" ht="12.75">
      <c r="A41" s="13" t="s">
        <v>41</v>
      </c>
    </row>
    <row r="42" ht="12.75">
      <c r="A42" s="13" t="s">
        <v>67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1" customWidth="1"/>
  </cols>
  <sheetData>
    <row r="1" spans="1:9" ht="63.75">
      <c r="A1" s="2" t="s">
        <v>27</v>
      </c>
      <c r="B1" s="3" t="s">
        <v>20</v>
      </c>
      <c r="C1" s="3" t="s">
        <v>66</v>
      </c>
      <c r="D1" s="3" t="s">
        <v>14</v>
      </c>
      <c r="E1" s="3" t="s">
        <v>21</v>
      </c>
      <c r="F1" s="3" t="s">
        <v>10</v>
      </c>
      <c r="G1" s="3" t="s">
        <v>23</v>
      </c>
      <c r="H1" s="3" t="s">
        <v>17</v>
      </c>
      <c r="I1" s="4"/>
    </row>
    <row r="2" spans="1:9" ht="12.75">
      <c r="A2" s="5" t="s">
        <v>45</v>
      </c>
      <c r="B2" s="6"/>
      <c r="C2" s="6" t="s">
        <v>30</v>
      </c>
      <c r="D2" s="6">
        <v>44.2</v>
      </c>
      <c r="E2" s="8">
        <f>(B2*D2)</f>
        <v>0</v>
      </c>
      <c r="F2" s="6">
        <v>17.5</v>
      </c>
      <c r="G2" s="8">
        <f>(E2*F2/1000)</f>
        <v>0</v>
      </c>
      <c r="H2" s="6"/>
      <c r="I2"/>
    </row>
    <row r="3" spans="1:9" ht="12.75">
      <c r="A3" s="9" t="s">
        <v>50</v>
      </c>
      <c r="B3" s="10"/>
      <c r="C3" s="10" t="s">
        <v>30</v>
      </c>
      <c r="D3" s="10">
        <v>43.8</v>
      </c>
      <c r="E3" s="12">
        <f>(B3*D3)</f>
        <v>0</v>
      </c>
      <c r="F3" s="10">
        <v>19.6</v>
      </c>
      <c r="G3" s="12">
        <f>(E3*F3/1000)</f>
        <v>0</v>
      </c>
      <c r="H3" s="10"/>
      <c r="I3"/>
    </row>
    <row r="4" spans="1:9" ht="12.75">
      <c r="A4" s="9" t="s">
        <v>29</v>
      </c>
      <c r="B4" s="10"/>
      <c r="C4" s="10" t="s">
        <v>30</v>
      </c>
      <c r="D4" s="10">
        <v>43</v>
      </c>
      <c r="E4" s="12">
        <f>(B4*D4)</f>
        <v>0</v>
      </c>
      <c r="F4" s="10">
        <v>20.2</v>
      </c>
      <c r="G4" s="12">
        <f>(E4*F4/1000)</f>
        <v>0</v>
      </c>
      <c r="H4" s="10"/>
      <c r="I4"/>
    </row>
    <row r="5" spans="1:11" ht="12.75">
      <c r="A5" s="9" t="s">
        <v>37</v>
      </c>
      <c r="B5" s="10"/>
      <c r="C5" s="10" t="s">
        <v>30</v>
      </c>
      <c r="D5" s="10">
        <v>47.3</v>
      </c>
      <c r="E5" s="12">
        <f>(B5*D5)</f>
        <v>0</v>
      </c>
      <c r="F5" s="10">
        <v>17.2</v>
      </c>
      <c r="G5" s="12">
        <f>(E5*F5/1000)</f>
        <v>0</v>
      </c>
      <c r="H5" s="10"/>
      <c r="I5"/>
      <c r="J5"/>
      <c r="K5"/>
    </row>
    <row r="6" spans="1:9" ht="12.75">
      <c r="A6" s="9" t="s">
        <v>22</v>
      </c>
      <c r="B6" s="10"/>
      <c r="C6" s="10" t="s">
        <v>30</v>
      </c>
      <c r="D6" s="10">
        <v>46.4</v>
      </c>
      <c r="E6" s="12">
        <f>(B6*D6)</f>
        <v>0</v>
      </c>
      <c r="F6" s="10">
        <v>16.8</v>
      </c>
      <c r="G6" s="12">
        <f>(E6*F6/1000)</f>
        <v>0</v>
      </c>
      <c r="H6" s="10"/>
      <c r="I6"/>
    </row>
    <row r="7" spans="1:9" ht="12.75">
      <c r="A7" s="9" t="s">
        <v>43</v>
      </c>
      <c r="B7" s="10"/>
      <c r="C7" s="10" t="s">
        <v>30</v>
      </c>
      <c r="D7" s="10">
        <v>44.5</v>
      </c>
      <c r="E7" s="12">
        <f>(B7*D7)</f>
        <v>0</v>
      </c>
      <c r="F7" s="10">
        <v>20</v>
      </c>
      <c r="G7" s="12">
        <f>(E7*F7/1000)</f>
        <v>0</v>
      </c>
      <c r="H7" s="10"/>
      <c r="I7"/>
    </row>
    <row r="8" spans="1:9" ht="12.75">
      <c r="A8" s="9" t="s">
        <v>6</v>
      </c>
      <c r="B8" s="10"/>
      <c r="C8" s="10" t="s">
        <v>30</v>
      </c>
      <c r="D8" s="10">
        <v>40.2</v>
      </c>
      <c r="E8" s="12">
        <f>(B8*D8)</f>
        <v>0</v>
      </c>
      <c r="F8" s="10">
        <v>22</v>
      </c>
      <c r="G8" s="12">
        <f>(E8*F8/1000)</f>
        <v>0</v>
      </c>
      <c r="H8" s="10"/>
      <c r="I8"/>
    </row>
    <row r="9" spans="1:9" ht="12.75">
      <c r="A9" s="9" t="s">
        <v>38</v>
      </c>
      <c r="B9" s="10"/>
      <c r="C9" s="10" t="s">
        <v>30</v>
      </c>
      <c r="D9" s="10">
        <v>40.2</v>
      </c>
      <c r="E9" s="12">
        <f>(B9*D9)</f>
        <v>0</v>
      </c>
      <c r="F9" s="10">
        <v>20</v>
      </c>
      <c r="G9" s="12">
        <f>(E9*F9/1000)</f>
        <v>0</v>
      </c>
      <c r="H9" s="10"/>
      <c r="I9"/>
    </row>
    <row r="10" spans="1:9" ht="12.75">
      <c r="A10" s="9" t="s">
        <v>55</v>
      </c>
      <c r="B10" s="10"/>
      <c r="C10" s="10" t="s">
        <v>30</v>
      </c>
      <c r="D10" s="10">
        <v>32.5</v>
      </c>
      <c r="E10" s="12">
        <f>(B10*D10)</f>
        <v>0</v>
      </c>
      <c r="F10" s="10">
        <v>26.6</v>
      </c>
      <c r="G10" s="12">
        <f>(E10*F10/1000)</f>
        <v>0</v>
      </c>
      <c r="H10" s="10"/>
      <c r="I10"/>
    </row>
    <row r="11" spans="1:9" ht="12.75">
      <c r="A11" s="9" t="s">
        <v>59</v>
      </c>
      <c r="B11" s="10"/>
      <c r="C11" s="10" t="s">
        <v>30</v>
      </c>
      <c r="D11" s="10">
        <v>49.5</v>
      </c>
      <c r="E11" s="12">
        <f>(B11*D11)</f>
        <v>0</v>
      </c>
      <c r="F11" s="10">
        <v>15.7</v>
      </c>
      <c r="G11" s="12">
        <f>(E11*F11/1000)</f>
        <v>0</v>
      </c>
      <c r="H11" s="10"/>
      <c r="I11"/>
    </row>
    <row r="12" spans="1:9" ht="12.75">
      <c r="A12" s="9" t="s">
        <v>52</v>
      </c>
      <c r="B12" s="10"/>
      <c r="C12" s="10" t="s">
        <v>30</v>
      </c>
      <c r="D12" s="10">
        <v>40.2</v>
      </c>
      <c r="E12" s="12">
        <f>(B12*D12)</f>
        <v>0</v>
      </c>
      <c r="F12" s="10">
        <v>20</v>
      </c>
      <c r="G12" s="12">
        <f>(E12*F12/1000)</f>
        <v>0</v>
      </c>
      <c r="H12" s="10"/>
      <c r="I12"/>
    </row>
    <row r="13" spans="1:9" ht="12.75">
      <c r="A13" s="9" t="s">
        <v>69</v>
      </c>
      <c r="B13" s="10"/>
      <c r="C13" s="10" t="s">
        <v>30</v>
      </c>
      <c r="D13" s="10">
        <v>40.2</v>
      </c>
      <c r="E13" s="12">
        <f>(B13*D13)</f>
        <v>0</v>
      </c>
      <c r="F13" s="10">
        <v>20</v>
      </c>
      <c r="G13" s="12">
        <f>(E13*F13/1000)</f>
        <v>0</v>
      </c>
      <c r="H13" s="10"/>
      <c r="I13"/>
    </row>
    <row r="14" spans="1:9" ht="12.75">
      <c r="A14" s="9" t="s">
        <v>12</v>
      </c>
      <c r="B14" s="10"/>
      <c r="C14" s="10" t="s">
        <v>30</v>
      </c>
      <c r="D14" s="10">
        <v>28.2</v>
      </c>
      <c r="E14" s="12">
        <f>(B14*D14)</f>
        <v>0</v>
      </c>
      <c r="F14" s="10">
        <v>29.2</v>
      </c>
      <c r="G14" s="12">
        <f>(E14*F14/1000)</f>
        <v>0</v>
      </c>
      <c r="H14" s="10"/>
      <c r="I14"/>
    </row>
    <row r="15" spans="1:9" ht="12.75">
      <c r="A15" s="9" t="s">
        <v>11</v>
      </c>
      <c r="B15" s="10"/>
      <c r="C15" s="10" t="s">
        <v>30</v>
      </c>
      <c r="D15" s="10">
        <v>28</v>
      </c>
      <c r="E15" s="12">
        <f>(B15*D15)</f>
        <v>0</v>
      </c>
      <c r="F15" s="10">
        <v>22</v>
      </c>
      <c r="G15" s="12">
        <f>(E15*F15/1000)</f>
        <v>0</v>
      </c>
      <c r="H15" s="10"/>
      <c r="I15"/>
    </row>
    <row r="16" spans="1:9" ht="12.75">
      <c r="A16" s="9" t="s">
        <v>44</v>
      </c>
      <c r="B16" s="10"/>
      <c r="C16" s="10" t="s">
        <v>70</v>
      </c>
      <c r="D16" s="10"/>
      <c r="E16" s="12">
        <f>(B16*D16)</f>
        <v>0</v>
      </c>
      <c r="F16" s="10">
        <v>15.3</v>
      </c>
      <c r="G16" s="12">
        <f>(E16*F16/1000)</f>
        <v>0</v>
      </c>
      <c r="H16" s="10"/>
      <c r="I16"/>
    </row>
    <row r="18" ht="12.75">
      <c r="A18" s="13" t="s">
        <v>41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1" customWidth="1"/>
    <col min="2" max="2" width="12.00390625" style="1" customWidth="1"/>
    <col min="4" max="4" width="12.00390625" style="1" customWidth="1"/>
    <col min="5" max="5" width="19.00390625" style="1" customWidth="1"/>
    <col min="6" max="6" width="16.00390625" style="1" customWidth="1"/>
    <col min="7" max="8" width="19.00390625" style="1" customWidth="1"/>
    <col min="9" max="9" width="20.00390625" style="1" customWidth="1"/>
  </cols>
  <sheetData>
    <row r="1" spans="1:10" ht="12.75">
      <c r="A1" s="14"/>
      <c r="B1" s="15" t="s">
        <v>57</v>
      </c>
      <c r="C1" s="16"/>
      <c r="D1" s="16"/>
      <c r="E1" s="17"/>
      <c r="F1" s="16" t="s">
        <v>61</v>
      </c>
      <c r="G1" s="17"/>
      <c r="H1" s="16" t="s">
        <v>16</v>
      </c>
      <c r="I1" s="17"/>
      <c r="J1"/>
    </row>
    <row r="2" spans="1:9" ht="114.75">
      <c r="A2" s="18" t="s">
        <v>27</v>
      </c>
      <c r="B2" s="19" t="s">
        <v>3</v>
      </c>
      <c r="C2" s="19" t="s">
        <v>24</v>
      </c>
      <c r="D2" s="19" t="s">
        <v>4</v>
      </c>
      <c r="E2" s="19" t="s">
        <v>9</v>
      </c>
      <c r="F2" s="19" t="s">
        <v>19</v>
      </c>
      <c r="G2" s="19" t="s">
        <v>9</v>
      </c>
      <c r="H2" s="19" t="s">
        <v>18</v>
      </c>
      <c r="I2" s="19" t="s">
        <v>8</v>
      </c>
    </row>
    <row r="3" spans="1:9" ht="12.75">
      <c r="A3" s="5" t="s">
        <v>15</v>
      </c>
      <c r="B3" s="1">
        <v>0</v>
      </c>
      <c r="C3"/>
      <c r="D3" s="1">
        <v>0</v>
      </c>
      <c r="E3" s="1">
        <v>0</v>
      </c>
      <c r="H3" s="1">
        <v>0</v>
      </c>
      <c r="I3" s="1">
        <v>0</v>
      </c>
    </row>
    <row r="4" spans="1:9" ht="12.75">
      <c r="A4" s="9" t="s">
        <v>48</v>
      </c>
      <c r="B4" s="1">
        <v>0</v>
      </c>
      <c r="C4"/>
      <c r="D4" s="1">
        <v>0</v>
      </c>
      <c r="E4" s="1">
        <v>0</v>
      </c>
      <c r="H4" s="1">
        <v>0</v>
      </c>
      <c r="I4" s="1">
        <v>0</v>
      </c>
    </row>
    <row r="5" spans="1:9" ht="12.75">
      <c r="A5" s="9" t="s">
        <v>45</v>
      </c>
      <c r="B5" s="1">
        <v>0</v>
      </c>
      <c r="C5">
        <v>0</v>
      </c>
      <c r="D5" s="1">
        <v>0</v>
      </c>
      <c r="E5" s="1">
        <v>0</v>
      </c>
      <c r="H5" s="1">
        <v>0</v>
      </c>
      <c r="I5" s="1">
        <v>0</v>
      </c>
    </row>
    <row r="6" spans="1:9" ht="12.75">
      <c r="A6" s="9" t="s">
        <v>39</v>
      </c>
      <c r="B6" s="1">
        <v>6294.4</v>
      </c>
      <c r="C6"/>
      <c r="D6" s="1">
        <v>6294.4</v>
      </c>
      <c r="E6" s="1">
        <v>436.20192</v>
      </c>
      <c r="F6" s="1">
        <v>6665.64056256</v>
      </c>
      <c r="G6" s="1">
        <v>461.928890985408</v>
      </c>
      <c r="H6" s="1">
        <v>-5.569465666138801</v>
      </c>
      <c r="I6" s="1">
        <v>-5.569465666138795</v>
      </c>
    </row>
    <row r="7" spans="1:9" ht="12.75">
      <c r="A7" s="9" t="s">
        <v>5</v>
      </c>
      <c r="B7" s="1">
        <v>0</v>
      </c>
      <c r="C7"/>
      <c r="D7" s="1">
        <v>0</v>
      </c>
      <c r="E7" s="1">
        <v>0</v>
      </c>
      <c r="H7" s="1">
        <v>0</v>
      </c>
      <c r="I7" s="1">
        <v>0</v>
      </c>
    </row>
    <row r="8" spans="1:9" ht="12.75">
      <c r="A8" s="9" t="s">
        <v>34</v>
      </c>
      <c r="B8" s="1">
        <v>0</v>
      </c>
      <c r="C8"/>
      <c r="D8" s="1">
        <v>0</v>
      </c>
      <c r="E8" s="1">
        <v>0</v>
      </c>
      <c r="H8" s="1">
        <v>0</v>
      </c>
      <c r="I8" s="1">
        <v>0</v>
      </c>
    </row>
    <row r="9" spans="1:9" ht="12.75">
      <c r="A9" s="9" t="s">
        <v>35</v>
      </c>
      <c r="B9" s="1">
        <v>5439.98</v>
      </c>
      <c r="C9"/>
      <c r="D9" s="1">
        <v>5439.98</v>
      </c>
      <c r="E9" s="1">
        <v>388.95857000000007</v>
      </c>
      <c r="F9" s="1">
        <v>99.8887344</v>
      </c>
      <c r="G9" s="1">
        <v>7.142044509600001</v>
      </c>
      <c r="H9" s="1">
        <v>5346.039568602242</v>
      </c>
      <c r="I9" s="1">
        <v>5346.039568602243</v>
      </c>
    </row>
    <row r="10" spans="1:9" ht="12.75">
      <c r="A10" s="9" t="s">
        <v>50</v>
      </c>
      <c r="B10" s="1">
        <v>34.83200000000001</v>
      </c>
      <c r="C10">
        <v>0</v>
      </c>
      <c r="D10" s="1">
        <v>34.83200000000001</v>
      </c>
      <c r="E10" s="1">
        <v>2.503259733333334</v>
      </c>
      <c r="F10" s="1">
        <v>36.312360000000005</v>
      </c>
      <c r="G10" s="1">
        <v>2.610858684</v>
      </c>
      <c r="H10" s="1">
        <v>-4.076738609112702</v>
      </c>
      <c r="I10" s="1">
        <v>-4.121209291259601</v>
      </c>
    </row>
    <row r="11" spans="1:9" ht="12.75">
      <c r="A11" s="9" t="s">
        <v>62</v>
      </c>
      <c r="B11" s="1">
        <v>0</v>
      </c>
      <c r="C11"/>
      <c r="D11" s="1">
        <v>0</v>
      </c>
      <c r="E11" s="1">
        <v>0</v>
      </c>
      <c r="H11" s="1">
        <v>0</v>
      </c>
      <c r="I11" s="1">
        <v>0</v>
      </c>
    </row>
    <row r="12" spans="1:9" ht="12.75">
      <c r="A12" s="9" t="s">
        <v>29</v>
      </c>
      <c r="B12" s="1">
        <v>8919.800000000001</v>
      </c>
      <c r="C12">
        <v>0</v>
      </c>
      <c r="D12" s="1">
        <v>8919.800000000001</v>
      </c>
      <c r="E12" s="1">
        <v>660.6598533333334</v>
      </c>
      <c r="F12" s="1">
        <v>9195.632513469998</v>
      </c>
      <c r="G12" s="1">
        <v>681.396369248127</v>
      </c>
      <c r="H12" s="1">
        <v>-2.999603486393683</v>
      </c>
      <c r="I12" s="1">
        <v>-3.0432383926076496</v>
      </c>
    </row>
    <row r="13" spans="1:9" ht="12.75">
      <c r="A13" s="9" t="s">
        <v>60</v>
      </c>
      <c r="B13" s="1">
        <v>10670.445</v>
      </c>
      <c r="C13"/>
      <c r="D13" s="1">
        <v>10670.445</v>
      </c>
      <c r="E13" s="1">
        <v>825.5367615000001</v>
      </c>
      <c r="F13" s="1">
        <v>10522.585994420899</v>
      </c>
      <c r="G13" s="1">
        <v>814.4481559681776</v>
      </c>
      <c r="H13" s="1">
        <v>1.4051584435375126</v>
      </c>
      <c r="I13" s="1">
        <v>1.3614869713396178</v>
      </c>
    </row>
    <row r="14" spans="1:9" ht="12.75">
      <c r="A14" s="9" t="s">
        <v>37</v>
      </c>
      <c r="B14" s="1">
        <v>3348.8399999999997</v>
      </c>
      <c r="C14">
        <v>0</v>
      </c>
      <c r="D14" s="1">
        <v>3348.8399999999997</v>
      </c>
      <c r="E14" s="1">
        <v>211.20017599999997</v>
      </c>
      <c r="F14" s="1">
        <v>3198.540959974</v>
      </c>
      <c r="G14" s="1">
        <v>201.82793457435938</v>
      </c>
      <c r="H14" s="1">
        <v>4.698987504203208</v>
      </c>
      <c r="I14" s="1">
        <v>4.643679005785785</v>
      </c>
    </row>
    <row r="15" spans="1:9" ht="12.75">
      <c r="A15" s="9" t="s">
        <v>22</v>
      </c>
      <c r="B15" s="1">
        <v>0</v>
      </c>
      <c r="C15">
        <v>0</v>
      </c>
      <c r="D15" s="1">
        <v>0</v>
      </c>
      <c r="E15" s="1">
        <v>0</v>
      </c>
      <c r="H15" s="1">
        <v>0</v>
      </c>
      <c r="I15" s="1">
        <v>0</v>
      </c>
    </row>
    <row r="16" spans="1:9" ht="12.75">
      <c r="A16" s="9" t="s">
        <v>43</v>
      </c>
      <c r="B16" s="1">
        <v>0</v>
      </c>
      <c r="C16">
        <v>0</v>
      </c>
      <c r="D16" s="1">
        <v>0</v>
      </c>
      <c r="E16" s="1">
        <v>0</v>
      </c>
      <c r="H16" s="1">
        <v>0</v>
      </c>
      <c r="I16" s="1">
        <v>0</v>
      </c>
    </row>
    <row r="17" spans="1:9" ht="12.75">
      <c r="A17" s="9" t="s">
        <v>6</v>
      </c>
      <c r="B17" s="1">
        <v>0</v>
      </c>
      <c r="C17">
        <v>0</v>
      </c>
      <c r="D17" s="1">
        <v>0</v>
      </c>
      <c r="E17" s="1">
        <v>0</v>
      </c>
      <c r="H17" s="1">
        <v>0</v>
      </c>
      <c r="I17" s="1">
        <v>0</v>
      </c>
    </row>
    <row r="18" spans="1:9" ht="12.75">
      <c r="A18" s="9" t="s">
        <v>38</v>
      </c>
      <c r="B18" s="1">
        <v>0</v>
      </c>
      <c r="C18">
        <v>0</v>
      </c>
      <c r="D18" s="1">
        <v>0</v>
      </c>
      <c r="E18" s="1">
        <v>0</v>
      </c>
      <c r="H18" s="1">
        <v>0</v>
      </c>
      <c r="I18" s="1">
        <v>0</v>
      </c>
    </row>
    <row r="19" spans="1:9" ht="12.75">
      <c r="A19" s="9" t="s">
        <v>55</v>
      </c>
      <c r="B19" s="1">
        <v>0</v>
      </c>
      <c r="C19">
        <v>0</v>
      </c>
      <c r="D19" s="1">
        <v>0</v>
      </c>
      <c r="E19" s="1">
        <v>0</v>
      </c>
      <c r="H19" s="1">
        <v>0</v>
      </c>
      <c r="I19" s="1">
        <v>0</v>
      </c>
    </row>
    <row r="20" spans="1:9" ht="12.75">
      <c r="A20" s="9" t="s">
        <v>58</v>
      </c>
      <c r="B20" s="1">
        <v>0</v>
      </c>
      <c r="C20"/>
      <c r="D20" s="1">
        <v>0</v>
      </c>
      <c r="E20" s="1">
        <v>0</v>
      </c>
      <c r="H20" s="1">
        <v>0</v>
      </c>
      <c r="I20" s="1">
        <v>0</v>
      </c>
    </row>
    <row r="21" spans="1:9" ht="12.75">
      <c r="A21" s="9" t="s">
        <v>59</v>
      </c>
      <c r="B21" s="1">
        <v>0</v>
      </c>
      <c r="C21">
        <v>0</v>
      </c>
      <c r="D21" s="1">
        <v>0</v>
      </c>
      <c r="E21" s="1">
        <v>0</v>
      </c>
      <c r="H21" s="1">
        <v>0</v>
      </c>
      <c r="I21" s="1">
        <v>0</v>
      </c>
    </row>
    <row r="22" spans="1:9" ht="12.75">
      <c r="A22" s="9" t="s">
        <v>52</v>
      </c>
      <c r="B22" s="1">
        <v>0</v>
      </c>
      <c r="C22">
        <v>0</v>
      </c>
      <c r="D22" s="1">
        <v>0</v>
      </c>
      <c r="E22" s="1">
        <v>0</v>
      </c>
      <c r="H22" s="1">
        <v>0</v>
      </c>
      <c r="I22" s="1">
        <v>0</v>
      </c>
    </row>
    <row r="23" spans="1:9" ht="12.75">
      <c r="A23" s="9" t="s">
        <v>69</v>
      </c>
      <c r="B23" s="1">
        <v>0</v>
      </c>
      <c r="C23">
        <v>0</v>
      </c>
      <c r="D23" s="1">
        <v>0</v>
      </c>
      <c r="E23" s="1">
        <v>0</v>
      </c>
      <c r="H23" s="1">
        <v>0</v>
      </c>
      <c r="I23" s="1">
        <v>0</v>
      </c>
    </row>
    <row r="24" spans="1:9" ht="12.75">
      <c r="A24" s="9" t="s">
        <v>51</v>
      </c>
      <c r="B24" s="1">
        <v>0</v>
      </c>
      <c r="C24"/>
      <c r="D24" s="1">
        <v>0</v>
      </c>
      <c r="E24" s="1">
        <v>0</v>
      </c>
      <c r="H24" s="1">
        <v>0</v>
      </c>
      <c r="I24" s="1">
        <v>0</v>
      </c>
    </row>
    <row r="25" spans="1:9" ht="12.75">
      <c r="A25" s="9" t="s">
        <v>1</v>
      </c>
      <c r="B25" s="1">
        <v>0</v>
      </c>
      <c r="C25"/>
      <c r="D25" s="1">
        <v>0</v>
      </c>
      <c r="E25" s="1">
        <v>0</v>
      </c>
      <c r="H25" s="1">
        <v>0</v>
      </c>
      <c r="I25" s="1">
        <v>0</v>
      </c>
    </row>
    <row r="26" spans="1:9" ht="12.75">
      <c r="A26" s="9" t="s">
        <v>13</v>
      </c>
      <c r="B26" s="1">
        <v>0</v>
      </c>
      <c r="C26"/>
      <c r="D26" s="1">
        <v>0</v>
      </c>
      <c r="E26" s="1">
        <v>0</v>
      </c>
      <c r="H26" s="1">
        <v>0</v>
      </c>
      <c r="I26" s="1">
        <v>0</v>
      </c>
    </row>
    <row r="27" spans="1:9" ht="12.75">
      <c r="A27" s="9" t="s">
        <v>49</v>
      </c>
      <c r="B27" s="1">
        <v>0</v>
      </c>
      <c r="C27"/>
      <c r="D27" s="1">
        <v>0</v>
      </c>
      <c r="E27" s="1">
        <v>0</v>
      </c>
      <c r="H27" s="1">
        <v>0</v>
      </c>
      <c r="I27" s="1">
        <v>0</v>
      </c>
    </row>
    <row r="28" spans="1:9" ht="12.75">
      <c r="A28" s="9" t="s">
        <v>64</v>
      </c>
      <c r="B28" s="1">
        <v>18458.55</v>
      </c>
      <c r="C28"/>
      <c r="D28" s="1">
        <v>18458.55</v>
      </c>
      <c r="E28" s="1">
        <v>1773.25137</v>
      </c>
      <c r="F28" s="1">
        <v>18431.5948157364</v>
      </c>
      <c r="G28" s="1">
        <v>1771.2762617922683</v>
      </c>
      <c r="H28" s="1">
        <v>0.14624444891000757</v>
      </c>
      <c r="I28" s="1">
        <v>0.11150763154998311</v>
      </c>
    </row>
    <row r="29" spans="1:9" ht="12.75">
      <c r="A29" s="9" t="s">
        <v>36</v>
      </c>
      <c r="B29" s="1">
        <v>0</v>
      </c>
      <c r="C29"/>
      <c r="D29" s="1">
        <v>0</v>
      </c>
      <c r="E29" s="1">
        <v>0</v>
      </c>
      <c r="H29" s="1">
        <v>0</v>
      </c>
      <c r="I29" s="1">
        <v>0</v>
      </c>
    </row>
    <row r="30" spans="1:9" ht="12.75">
      <c r="A30" s="9" t="s">
        <v>47</v>
      </c>
      <c r="B30" s="1">
        <v>0</v>
      </c>
      <c r="C30"/>
      <c r="D30" s="1">
        <v>0</v>
      </c>
      <c r="E30" s="1">
        <v>0</v>
      </c>
      <c r="H30" s="1">
        <v>0</v>
      </c>
      <c r="I30" s="1">
        <v>0</v>
      </c>
    </row>
    <row r="31" spans="1:9" ht="12.75">
      <c r="A31" s="9" t="s">
        <v>7</v>
      </c>
      <c r="B31" s="1">
        <v>0</v>
      </c>
      <c r="C31"/>
      <c r="D31" s="1">
        <v>0</v>
      </c>
      <c r="E31" s="1">
        <v>0</v>
      </c>
      <c r="H31" s="1">
        <v>0</v>
      </c>
      <c r="I31" s="1">
        <v>0</v>
      </c>
    </row>
    <row r="32" spans="1:9" ht="12.75">
      <c r="A32" s="9" t="s">
        <v>53</v>
      </c>
      <c r="B32" s="1">
        <v>0</v>
      </c>
      <c r="C32"/>
      <c r="D32" s="1">
        <v>0</v>
      </c>
      <c r="E32" s="1">
        <v>0</v>
      </c>
      <c r="H32" s="1">
        <v>0</v>
      </c>
      <c r="I32" s="1">
        <v>0</v>
      </c>
    </row>
    <row r="33" spans="1:9" ht="12.75">
      <c r="A33" s="9" t="s">
        <v>12</v>
      </c>
      <c r="B33" s="1">
        <v>0</v>
      </c>
      <c r="C33">
        <v>0</v>
      </c>
      <c r="D33" s="1">
        <v>0</v>
      </c>
      <c r="E33" s="1">
        <v>0</v>
      </c>
      <c r="H33" s="1">
        <v>0</v>
      </c>
      <c r="I33" s="1">
        <v>0</v>
      </c>
    </row>
    <row r="34" spans="1:9" ht="12.75">
      <c r="A34" s="9" t="s">
        <v>28</v>
      </c>
      <c r="B34" s="1">
        <v>0</v>
      </c>
      <c r="C34"/>
      <c r="D34" s="1">
        <v>0</v>
      </c>
      <c r="E34" s="1">
        <v>0</v>
      </c>
      <c r="H34" s="1">
        <v>0</v>
      </c>
      <c r="I34" s="1">
        <v>0</v>
      </c>
    </row>
    <row r="35" spans="1:9" ht="12.75">
      <c r="A35" s="9" t="s">
        <v>11</v>
      </c>
      <c r="B35" s="1">
        <v>0</v>
      </c>
      <c r="C35">
        <v>0</v>
      </c>
      <c r="D35" s="1">
        <v>0</v>
      </c>
      <c r="E35" s="1">
        <v>0</v>
      </c>
      <c r="H35" s="1">
        <v>0</v>
      </c>
      <c r="I35" s="1">
        <v>0</v>
      </c>
    </row>
    <row r="36" spans="1:9" ht="12.75">
      <c r="A36" s="9" t="s">
        <v>44</v>
      </c>
      <c r="B36" s="1">
        <v>0</v>
      </c>
      <c r="C36">
        <v>0</v>
      </c>
      <c r="D36" s="1">
        <v>0</v>
      </c>
      <c r="E36" s="1">
        <v>0</v>
      </c>
      <c r="H36" s="1">
        <v>0</v>
      </c>
      <c r="I36" s="1">
        <v>0</v>
      </c>
    </row>
    <row r="37" spans="1:9" ht="12.75">
      <c r="A37" s="9" t="s">
        <v>40</v>
      </c>
      <c r="B37" s="1">
        <v>0</v>
      </c>
      <c r="C37"/>
      <c r="D37" s="1">
        <v>0</v>
      </c>
      <c r="E37" s="1">
        <v>0</v>
      </c>
      <c r="H37" s="1">
        <v>0</v>
      </c>
      <c r="I37" s="1">
        <v>0</v>
      </c>
    </row>
    <row r="38" spans="1:9" ht="12.75">
      <c r="A38" s="9" t="s">
        <v>32</v>
      </c>
      <c r="B38" s="1">
        <v>0</v>
      </c>
      <c r="C38"/>
      <c r="D38" s="1">
        <v>0</v>
      </c>
      <c r="E38" s="1">
        <v>0</v>
      </c>
      <c r="H38" s="1">
        <v>0</v>
      </c>
      <c r="I38" s="1">
        <v>0</v>
      </c>
    </row>
    <row r="39" spans="1:9" ht="12.75">
      <c r="A39" s="9" t="s">
        <v>68</v>
      </c>
      <c r="B39" s="1">
        <v>0</v>
      </c>
      <c r="C39"/>
      <c r="D39" s="1">
        <v>0</v>
      </c>
      <c r="E39" s="1">
        <v>0</v>
      </c>
      <c r="H39" s="1">
        <v>0</v>
      </c>
      <c r="I39" s="1">
        <v>0</v>
      </c>
    </row>
    <row r="40" spans="1:9" ht="12.75">
      <c r="A40" s="9" t="s">
        <v>54</v>
      </c>
      <c r="B40" s="1">
        <v>0</v>
      </c>
      <c r="C40"/>
      <c r="D40" s="1">
        <v>0</v>
      </c>
      <c r="E40" s="1">
        <v>0</v>
      </c>
      <c r="H40" s="1">
        <v>0</v>
      </c>
      <c r="I40" s="1">
        <v>0</v>
      </c>
    </row>
    <row r="42" ht="12.75">
      <c r="A42" s="13" t="s">
        <v>42</v>
      </c>
    </row>
  </sheetData>
  <sheetProtection sheet="1"/>
  <mergeCells count="3">
    <mergeCell ref="B1:E1"/>
    <mergeCell ref="F1:G1"/>
    <mergeCell ref="H1:I1"/>
  </mergeCell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