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<sst xmlns="http://schemas.openxmlformats.org/spreadsheetml/2006/main" count="185" uniqueCount="71">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</sst>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86.8</v>
      </c>
      <c r="E5" s="10">
        <v>0</v>
      </c>
      <c r="F5" s="10">
        <v>0</v>
      </c>
      <c r="G5" s="10">
        <v>-2.4</v>
      </c>
      <c r="H5" s="12">
        <f>(C5+D5-E5-F5-G5)</f>
        <v>89.2</v>
      </c>
      <c r="I5" s="10">
        <v>44.8</v>
      </c>
      <c r="J5" s="12">
        <f>(H5*I5)</f>
        <v>3996.16</v>
      </c>
      <c r="K5" s="10">
        <v>18.9</v>
      </c>
      <c r="L5" s="12">
        <f>(J5*K5/1000)</f>
        <v>75.52742399999998</v>
      </c>
      <c r="M5" s="11"/>
      <c r="N5" s="12">
        <f>(L5-M5)</f>
        <v>75.52742399999998</v>
      </c>
      <c r="O5" s="10">
        <v>1</v>
      </c>
      <c r="P5" s="12">
        <f>(N5*O5*44/12)</f>
        <v>276.93388799999997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207.5</v>
      </c>
      <c r="E8" s="10">
        <v>0</v>
      </c>
      <c r="F8" s="10">
        <v>0</v>
      </c>
      <c r="G8" s="10">
        <v>83.9</v>
      </c>
      <c r="H8" s="12">
        <f>(C8+D8-E8-F8-G8)</f>
        <v>123.6</v>
      </c>
      <c r="I8" s="10">
        <v>44.59</v>
      </c>
      <c r="J8" s="12">
        <f>(H8*I8)</f>
        <v>5511.3240000000005</v>
      </c>
      <c r="K8" s="10">
        <v>19.5</v>
      </c>
      <c r="L8" s="12">
        <f>(J8*K8/1000)</f>
        <v>107.47081800000001</v>
      </c>
      <c r="M8" s="11"/>
      <c r="N8" s="12">
        <f>(L8-M8)</f>
        <v>107.47081800000001</v>
      </c>
      <c r="O8" s="10">
        <v>1</v>
      </c>
      <c r="P8" s="12">
        <f>(N8*O8*44/12)</f>
        <v>394.05966600000005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20.2</v>
      </c>
      <c r="E9" s="10">
        <v>0</v>
      </c>
      <c r="F9" s="10">
        <v>0</v>
      </c>
      <c r="G9" s="10">
        <v>2.1</v>
      </c>
      <c r="H9" s="12">
        <f>(C9+D9-E9-F9-G9)</f>
        <v>18.099999999999998</v>
      </c>
      <c r="I9" s="10">
        <v>43.54</v>
      </c>
      <c r="J9" s="12">
        <f>(H9*I9)</f>
        <v>788.0739999999998</v>
      </c>
      <c r="K9" s="10">
        <v>19.6</v>
      </c>
      <c r="L9" s="12">
        <f>(J9*K9/1000)</f>
        <v>15.446250399999997</v>
      </c>
      <c r="M9" s="11">
        <f>'Estimating Excluded Carbon'!$G$3</f>
        <v>0</v>
      </c>
      <c r="N9" s="12">
        <f>(L9-M9)</f>
        <v>15.446250399999997</v>
      </c>
      <c r="O9" s="10">
        <v>1</v>
      </c>
      <c r="P9" s="12">
        <f>(N9*O9*44/12)</f>
        <v>56.63625146666666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309.2</v>
      </c>
      <c r="E11" s="10">
        <v>0</v>
      </c>
      <c r="F11" s="10">
        <v>0</v>
      </c>
      <c r="G11" s="10">
        <v>100.4</v>
      </c>
      <c r="H11" s="12">
        <f>(C11+D11-E11-F11-G11)</f>
        <v>208.79999999999998</v>
      </c>
      <c r="I11" s="10">
        <v>43.3</v>
      </c>
      <c r="J11" s="12">
        <f>(H11*I11)</f>
        <v>9041.039999999999</v>
      </c>
      <c r="K11" s="10">
        <v>20.2</v>
      </c>
      <c r="L11" s="12">
        <f>(J11*K11/1000)</f>
        <v>182.62900799999997</v>
      </c>
      <c r="M11" s="11">
        <f>'Estimating Excluded Carbon'!$G$4</f>
        <v>0</v>
      </c>
      <c r="N11" s="12">
        <f>(L11-M11)</f>
        <v>182.62900799999997</v>
      </c>
      <c r="O11" s="10">
        <v>1</v>
      </c>
      <c r="P11" s="12">
        <f>(N11*O11*44/12)</f>
        <v>669.6396959999998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288</v>
      </c>
      <c r="E12" s="10">
        <v>0</v>
      </c>
      <c r="F12" s="10">
        <v>0</v>
      </c>
      <c r="G12" s="10">
        <v>27.9</v>
      </c>
      <c r="H12" s="12">
        <f>(C12+D12-E12-F12-G12)</f>
        <v>260.1</v>
      </c>
      <c r="I12" s="10">
        <v>40.19</v>
      </c>
      <c r="J12" s="12">
        <f>(H12*I12)</f>
        <v>10453.419</v>
      </c>
      <c r="K12" s="10">
        <v>21.1</v>
      </c>
      <c r="L12" s="12">
        <f>(J12*K12/1000)</f>
        <v>220.5671409</v>
      </c>
      <c r="M12" s="11"/>
      <c r="N12" s="12">
        <f>(L12-M12)</f>
        <v>220.5671409</v>
      </c>
      <c r="O12" s="10">
        <v>1</v>
      </c>
      <c r="P12" s="12">
        <f>(N12*O12*44/12)</f>
        <v>808.7461833000001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48.8</v>
      </c>
      <c r="E13" s="10">
        <v>0</v>
      </c>
      <c r="F13" s="11"/>
      <c r="G13" s="10">
        <v>-2.7</v>
      </c>
      <c r="H13" s="12">
        <f>(C13+D13-E13-F13-G13)</f>
        <v>51.5</v>
      </c>
      <c r="I13" s="10">
        <v>47.3</v>
      </c>
      <c r="J13" s="12">
        <f>(H13*I13)</f>
        <v>2435.95</v>
      </c>
      <c r="K13" s="10">
        <v>17.2</v>
      </c>
      <c r="L13" s="12">
        <f>(J13*K13/1000)</f>
        <v>41.89834</v>
      </c>
      <c r="M13" s="11">
        <f>'Estimating Excluded Carbon'!$G$5</f>
        <v>0</v>
      </c>
      <c r="N13" s="12">
        <f>(L13-M13)</f>
        <v>41.89834</v>
      </c>
      <c r="O13" s="10">
        <v>1</v>
      </c>
      <c r="P13" s="12">
        <f>(N13*O13*44/12)</f>
        <v>153.62724666666665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289.4</v>
      </c>
      <c r="E27" s="10">
        <v>0</v>
      </c>
      <c r="F27" s="10">
        <v>0</v>
      </c>
      <c r="G27" s="10">
        <v>-26.8</v>
      </c>
      <c r="H27" s="12">
        <f>(C27+D27-E27-F27-G27)</f>
        <v>316.2</v>
      </c>
      <c r="I27" s="10">
        <v>25.43</v>
      </c>
      <c r="J27" s="12">
        <f>(H27*I27)</f>
        <v>8040.965999999999</v>
      </c>
      <c r="K27" s="10">
        <v>26.2</v>
      </c>
      <c r="L27" s="12">
        <f>(J27*K27/1000)</f>
        <v>210.67330919999998</v>
      </c>
      <c r="M27" s="11"/>
      <c r="N27" s="12">
        <f>(L27-M27)</f>
        <v>210.67330919999998</v>
      </c>
      <c r="O27" s="10">
        <v>1</v>
      </c>
      <c r="P27" s="12">
        <f>(N27*O27*44/12)</f>
        <v>772.4688004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2" width="12.00390625" style="1" customWidth="1"/>
    <col min="4" max="4" width="12.00390625" style="1" customWidth="1"/>
    <col min="5" max="5" width="19.00390625" style="1" customWidth="1"/>
    <col min="6" max="6" width="16.00390625" style="1" customWidth="1"/>
    <col min="7" max="7" width="19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14.75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 s="1">
        <v>0</v>
      </c>
      <c r="C3"/>
      <c r="D3" s="1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 s="1">
        <v>0</v>
      </c>
      <c r="C4"/>
      <c r="D4" s="1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 s="1">
        <v>0</v>
      </c>
      <c r="C5">
        <v>0</v>
      </c>
      <c r="D5" s="1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 s="1">
        <v>3996.16</v>
      </c>
      <c r="C6"/>
      <c r="D6" s="1">
        <v>3996.16</v>
      </c>
      <c r="E6" s="1">
        <v>276.93388799999997</v>
      </c>
      <c r="F6" s="1">
        <v>4859.1136204800005</v>
      </c>
      <c r="G6" s="1">
        <v>336.73657389926393</v>
      </c>
      <c r="H6" s="1">
        <v>-17.75948635658277</v>
      </c>
      <c r="I6" s="1">
        <v>-17.759486356582748</v>
      </c>
    </row>
    <row r="7" spans="1:9" ht="12.75">
      <c r="A7" s="9" t="s">
        <v>5</v>
      </c>
      <c r="B7" s="1">
        <v>0</v>
      </c>
      <c r="C7"/>
      <c r="D7" s="1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 s="1">
        <v>0</v>
      </c>
      <c r="C8"/>
      <c r="D8" s="1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 s="1">
        <v>5511.3240000000005</v>
      </c>
      <c r="C9"/>
      <c r="D9" s="1">
        <v>5511.3240000000005</v>
      </c>
      <c r="E9" s="1">
        <v>394.05966600000005</v>
      </c>
      <c r="F9" s="1">
        <v>87.9950131697</v>
      </c>
      <c r="G9" s="1">
        <v>6.291643441633551</v>
      </c>
      <c r="H9" s="1">
        <v>6163.223109440658</v>
      </c>
      <c r="I9" s="1">
        <v>6163.223109440657</v>
      </c>
    </row>
    <row r="10" spans="1:9" ht="12.75">
      <c r="A10" s="9" t="s">
        <v>50</v>
      </c>
      <c r="B10" s="1">
        <v>788.0739999999998</v>
      </c>
      <c r="C10">
        <v>0</v>
      </c>
      <c r="D10" s="1">
        <v>788.0739999999998</v>
      </c>
      <c r="E10" s="1">
        <v>56.63625146666666</v>
      </c>
      <c r="F10" s="1">
        <v>789.33666</v>
      </c>
      <c r="G10" s="1">
        <v>56.753305854000004</v>
      </c>
      <c r="H10" s="1">
        <v>-0.15996469744610745</v>
      </c>
      <c r="I10" s="1">
        <v>-0.20625122285294525</v>
      </c>
    </row>
    <row r="11" spans="1:9" ht="12.75">
      <c r="A11" s="9" t="s">
        <v>62</v>
      </c>
      <c r="B11" s="1">
        <v>0</v>
      </c>
      <c r="C11"/>
      <c r="D11" s="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 s="1">
        <v>9041.039999999999</v>
      </c>
      <c r="C12">
        <v>0</v>
      </c>
      <c r="D12" s="1">
        <v>9041.039999999999</v>
      </c>
      <c r="E12" s="1">
        <v>669.6396959999998</v>
      </c>
      <c r="F12" s="1">
        <v>6760.214443304</v>
      </c>
      <c r="G12" s="1">
        <v>500.93189024882633</v>
      </c>
      <c r="H12" s="1">
        <v>33.73895274809158</v>
      </c>
      <c r="I12" s="1">
        <v>33.67879127587022</v>
      </c>
    </row>
    <row r="13" spans="1:9" ht="12.75">
      <c r="A13" s="9" t="s">
        <v>60</v>
      </c>
      <c r="B13" s="1">
        <v>10453.419</v>
      </c>
      <c r="C13"/>
      <c r="D13" s="1">
        <v>10453.419</v>
      </c>
      <c r="E13" s="1">
        <v>808.7461833000001</v>
      </c>
      <c r="F13" s="1">
        <v>10515.387881825702</v>
      </c>
      <c r="G13" s="1">
        <v>813.8910220533093</v>
      </c>
      <c r="H13" s="1">
        <v>-0.5893161766557933</v>
      </c>
      <c r="I13" s="1">
        <v>-0.6321287019888242</v>
      </c>
    </row>
    <row r="14" spans="1:9" ht="12.75">
      <c r="A14" s="9" t="s">
        <v>37</v>
      </c>
      <c r="B14" s="1">
        <v>2435.95</v>
      </c>
      <c r="C14">
        <v>0</v>
      </c>
      <c r="D14" s="1">
        <v>2435.95</v>
      </c>
      <c r="E14" s="1">
        <v>153.62724666666665</v>
      </c>
      <c r="F14" s="1">
        <v>2337.8289546809997</v>
      </c>
      <c r="G14" s="1">
        <v>147.5170070403711</v>
      </c>
      <c r="H14" s="1">
        <v>4.197101123353521</v>
      </c>
      <c r="I14" s="1">
        <v>4.142057752448396</v>
      </c>
    </row>
    <row r="15" spans="1:9" ht="12.75">
      <c r="A15" s="9" t="s">
        <v>22</v>
      </c>
      <c r="B15" s="1">
        <v>0</v>
      </c>
      <c r="C15">
        <v>0</v>
      </c>
      <c r="D15" s="1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 s="1">
        <v>0</v>
      </c>
      <c r="C16">
        <v>0</v>
      </c>
      <c r="D16" s="1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 s="1">
        <v>0</v>
      </c>
      <c r="C17">
        <v>0</v>
      </c>
      <c r="D17" s="1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 s="1">
        <v>0</v>
      </c>
      <c r="C18">
        <v>0</v>
      </c>
      <c r="D18" s="1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 s="1">
        <v>0</v>
      </c>
      <c r="C19">
        <v>0</v>
      </c>
      <c r="D19" s="1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 s="1">
        <v>0</v>
      </c>
      <c r="C20"/>
      <c r="D20" s="1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 s="1">
        <v>0</v>
      </c>
      <c r="C21">
        <v>0</v>
      </c>
      <c r="D21" s="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 s="1">
        <v>0</v>
      </c>
      <c r="C22">
        <v>0</v>
      </c>
      <c r="D22" s="1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 s="1">
        <v>0</v>
      </c>
      <c r="C23">
        <v>0</v>
      </c>
      <c r="D23" s="1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 s="1">
        <v>0</v>
      </c>
      <c r="C24"/>
      <c r="D24" s="1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 s="1">
        <v>0</v>
      </c>
      <c r="C25"/>
      <c r="D25" s="1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 s="1">
        <v>0</v>
      </c>
      <c r="C26"/>
      <c r="D26" s="1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 s="1">
        <v>0</v>
      </c>
      <c r="C27"/>
      <c r="D27" s="1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 s="1">
        <v>8040.965999999999</v>
      </c>
      <c r="C28"/>
      <c r="D28" s="1">
        <v>8040.965999999999</v>
      </c>
      <c r="E28" s="1">
        <v>772.4688004</v>
      </c>
      <c r="F28" s="1">
        <v>8040.3556772027005</v>
      </c>
      <c r="G28" s="1">
        <v>772.6781805791795</v>
      </c>
      <c r="H28" s="1">
        <v>0.007590743765595616</v>
      </c>
      <c r="I28" s="1">
        <v>-0.027097980044242402</v>
      </c>
    </row>
    <row r="29" spans="1:9" ht="12.75">
      <c r="A29" s="9" t="s">
        <v>36</v>
      </c>
      <c r="B29" s="1">
        <v>0</v>
      </c>
      <c r="C29"/>
      <c r="D29" s="1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 s="1">
        <v>0</v>
      </c>
      <c r="C30"/>
      <c r="D30" s="1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 s="1">
        <v>0</v>
      </c>
      <c r="C31"/>
      <c r="D31" s="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 s="1">
        <v>0</v>
      </c>
      <c r="C32"/>
      <c r="D32" s="1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 s="1">
        <v>0</v>
      </c>
      <c r="C33">
        <v>0</v>
      </c>
      <c r="D33" s="1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 s="1">
        <v>0</v>
      </c>
      <c r="C34"/>
      <c r="D34" s="1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 s="1">
        <v>0</v>
      </c>
      <c r="C35">
        <v>0</v>
      </c>
      <c r="D35" s="1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 s="1">
        <v>0</v>
      </c>
      <c r="C36">
        <v>0</v>
      </c>
      <c r="D36" s="1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 s="1">
        <v>0</v>
      </c>
      <c r="C37"/>
      <c r="D37" s="1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 s="1">
        <v>0</v>
      </c>
      <c r="C38"/>
      <c r="D38" s="1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 s="1">
        <v>0</v>
      </c>
      <c r="C39"/>
      <c r="D39" s="1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 s="1">
        <v>0</v>
      </c>
      <c r="C40"/>
      <c r="D40" s="1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