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bajo\Final Draft all docs\06. Review from MUR_November 2020_03112020\Calculations\"/>
    </mc:Choice>
  </mc:AlternateContent>
  <xr:revisionPtr revIDLastSave="0" documentId="13_ncr:1_{75D501F3-53F2-46A8-BB22-E9703EE42E75}" xr6:coauthVersionLast="45" xr6:coauthVersionMax="45" xr10:uidLastSave="{00000000-0000-0000-0000-000000000000}"/>
  <bookViews>
    <workbookView xWindow="-110" yWindow="-110" windowWidth="19420" windowHeight="10420" tabRatio="746" firstSheet="3" activeTab="4" xr2:uid="{3ACC717D-38D7-4D5D-B3DE-9201593C8CAC}"/>
  </bookViews>
  <sheets>
    <sheet name="GHG Inventory CO2 emissions" sheetId="1" r:id="rId1"/>
    <sheet name="GHG Inventory CH4 emissions" sheetId="3" r:id="rId2"/>
    <sheet name="GHG Inventory N2O emissions" sheetId="4" r:id="rId3"/>
    <sheet name="GHG Inventory HFC emissions" sheetId="5" r:id="rId4"/>
    <sheet name="GHG Inventory CO2eq emissions" sheetId="6" r:id="rId5"/>
    <sheet name="Hoja1" sheetId="8" r:id="rId6"/>
    <sheet name="Other Graphics" sheetId="7" r:id="rId7"/>
    <sheet name="Global Warming Potential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5" i="6" l="1"/>
  <c r="T102" i="6" l="1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S4" i="6"/>
  <c r="S156" i="6" s="1"/>
  <c r="S155" i="6" s="1"/>
  <c r="R4" i="6"/>
  <c r="R156" i="6" s="1"/>
  <c r="R155" i="6" s="1"/>
  <c r="Q4" i="6"/>
  <c r="Q156" i="6" s="1"/>
  <c r="Q155" i="6" s="1"/>
  <c r="P4" i="6"/>
  <c r="P156" i="6" s="1"/>
  <c r="P155" i="6" s="1"/>
  <c r="O4" i="6"/>
  <c r="O156" i="6" s="1"/>
  <c r="O155" i="6" s="1"/>
  <c r="N4" i="6"/>
  <c r="N156" i="6" s="1"/>
  <c r="N155" i="6" s="1"/>
  <c r="M4" i="6"/>
  <c r="M156" i="6" s="1"/>
  <c r="M155" i="6" s="1"/>
  <c r="L4" i="6"/>
  <c r="L156" i="6" s="1"/>
  <c r="L155" i="6" s="1"/>
  <c r="K4" i="6"/>
  <c r="K156" i="6" s="1"/>
  <c r="K155" i="6" s="1"/>
  <c r="J4" i="6"/>
  <c r="J156" i="6" s="1"/>
  <c r="J155" i="6" s="1"/>
  <c r="I4" i="6"/>
  <c r="I156" i="6" s="1"/>
  <c r="I155" i="6" s="1"/>
  <c r="H4" i="6"/>
  <c r="H156" i="6" s="1"/>
  <c r="H155" i="6" s="1"/>
  <c r="G4" i="6"/>
  <c r="G156" i="6" s="1"/>
  <c r="G155" i="6" s="1"/>
  <c r="F4" i="6"/>
  <c r="F156" i="6" s="1"/>
  <c r="F155" i="6" s="1"/>
  <c r="E4" i="6"/>
  <c r="E156" i="6" s="1"/>
  <c r="E155" i="6" s="1"/>
  <c r="D4" i="6"/>
  <c r="D156" i="6" s="1"/>
  <c r="D155" i="6" s="1"/>
  <c r="C156" i="6"/>
  <c r="C155" i="6" s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4" i="6"/>
  <c r="T102" i="4" l="1"/>
  <c r="T48" i="4"/>
  <c r="T4" i="4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4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3" i="8"/>
  <c r="U28" i="6" l="1"/>
  <c r="T29" i="6" l="1"/>
  <c r="C33" i="1" l="1"/>
  <c r="S152" i="5" l="1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C152" i="1"/>
  <c r="T11" i="6"/>
  <c r="T13" i="6"/>
  <c r="T14" i="6"/>
  <c r="T15" i="6"/>
  <c r="T21" i="6"/>
  <c r="T22" i="6"/>
  <c r="T23" i="6"/>
  <c r="U25" i="6"/>
  <c r="V26" i="6"/>
  <c r="D133" i="1"/>
  <c r="E133" i="1"/>
  <c r="F133" i="1"/>
  <c r="G133" i="1"/>
  <c r="G103" i="1"/>
  <c r="G124" i="1"/>
  <c r="H133" i="1"/>
  <c r="H103" i="1"/>
  <c r="H124" i="1"/>
  <c r="I133" i="1"/>
  <c r="J133" i="1"/>
  <c r="J103" i="1"/>
  <c r="J102" i="1" s="1"/>
  <c r="J124" i="1"/>
  <c r="K133" i="1"/>
  <c r="K103" i="1"/>
  <c r="K124" i="1"/>
  <c r="L133" i="1"/>
  <c r="L103" i="1"/>
  <c r="L124" i="1"/>
  <c r="M133" i="1"/>
  <c r="N133" i="1"/>
  <c r="O133" i="1"/>
  <c r="O102" i="1" s="1"/>
  <c r="P133" i="1"/>
  <c r="C133" i="1"/>
  <c r="C103" i="1"/>
  <c r="C124" i="1"/>
  <c r="D103" i="1"/>
  <c r="D124" i="1"/>
  <c r="E103" i="1"/>
  <c r="E124" i="1"/>
  <c r="F103" i="1"/>
  <c r="F102" i="1" s="1"/>
  <c r="F124" i="1"/>
  <c r="I103" i="1"/>
  <c r="I124" i="1"/>
  <c r="M103" i="1"/>
  <c r="M102" i="1" s="1"/>
  <c r="M124" i="1"/>
  <c r="N103" i="1"/>
  <c r="N124" i="1"/>
  <c r="O103" i="1"/>
  <c r="O124" i="1"/>
  <c r="P103" i="1"/>
  <c r="P124" i="1"/>
  <c r="C137" i="5"/>
  <c r="D155" i="4"/>
  <c r="D156" i="4" s="1"/>
  <c r="D37" i="4"/>
  <c r="E33" i="4"/>
  <c r="E37" i="4"/>
  <c r="E155" i="4"/>
  <c r="E156" i="4" s="1"/>
  <c r="F33" i="4"/>
  <c r="F37" i="4"/>
  <c r="G33" i="4"/>
  <c r="G37" i="4"/>
  <c r="H155" i="4"/>
  <c r="H156" i="4" s="1"/>
  <c r="H33" i="4"/>
  <c r="H37" i="4"/>
  <c r="I33" i="4"/>
  <c r="I37" i="4"/>
  <c r="I155" i="4"/>
  <c r="I156" i="4" s="1"/>
  <c r="J33" i="4"/>
  <c r="J37" i="4"/>
  <c r="J155" i="4"/>
  <c r="J156" i="4" s="1"/>
  <c r="K155" i="4"/>
  <c r="K156" i="4" s="1"/>
  <c r="K33" i="4"/>
  <c r="K37" i="4"/>
  <c r="L33" i="4"/>
  <c r="L37" i="4"/>
  <c r="L155" i="4"/>
  <c r="L156" i="4" s="1"/>
  <c r="M155" i="4"/>
  <c r="M156" i="4" s="1"/>
  <c r="M33" i="4"/>
  <c r="M37" i="4"/>
  <c r="N155" i="4"/>
  <c r="N156" i="4" s="1"/>
  <c r="N33" i="4"/>
  <c r="N37" i="4"/>
  <c r="O155" i="4"/>
  <c r="O156" i="4" s="1"/>
  <c r="O33" i="4"/>
  <c r="O37" i="4"/>
  <c r="P155" i="4"/>
  <c r="P156" i="4" s="1"/>
  <c r="P33" i="4"/>
  <c r="Q33" i="4"/>
  <c r="Q155" i="4"/>
  <c r="Q156" i="4" s="1"/>
  <c r="R155" i="4"/>
  <c r="R156" i="4" s="1"/>
  <c r="R33" i="4"/>
  <c r="S33" i="4"/>
  <c r="S155" i="4"/>
  <c r="D37" i="3"/>
  <c r="E33" i="3"/>
  <c r="E37" i="3"/>
  <c r="E155" i="3"/>
  <c r="E156" i="3" s="1"/>
  <c r="F33" i="3"/>
  <c r="F37" i="3"/>
  <c r="G33" i="3"/>
  <c r="G37" i="3"/>
  <c r="G155" i="3"/>
  <c r="G156" i="3" s="1"/>
  <c r="H155" i="3"/>
  <c r="H156" i="3" s="1"/>
  <c r="H33" i="3"/>
  <c r="H37" i="3"/>
  <c r="I33" i="3"/>
  <c r="I37" i="3"/>
  <c r="J33" i="3"/>
  <c r="J37" i="3"/>
  <c r="K155" i="3"/>
  <c r="K156" i="3" s="1"/>
  <c r="K33" i="3"/>
  <c r="K37" i="3"/>
  <c r="L33" i="3"/>
  <c r="L37" i="3"/>
  <c r="M33" i="3"/>
  <c r="M37" i="3"/>
  <c r="N33" i="3"/>
  <c r="N37" i="3"/>
  <c r="O155" i="3"/>
  <c r="O156" i="3" s="1"/>
  <c r="O33" i="3"/>
  <c r="O37" i="3"/>
  <c r="P155" i="3"/>
  <c r="P156" i="3" s="1"/>
  <c r="P33" i="3"/>
  <c r="Q33" i="3"/>
  <c r="Q155" i="3"/>
  <c r="Q156" i="3" s="1"/>
  <c r="R155" i="3"/>
  <c r="R156" i="3" s="1"/>
  <c r="R33" i="3"/>
  <c r="S33" i="3"/>
  <c r="S155" i="3"/>
  <c r="D33" i="1"/>
  <c r="D37" i="1"/>
  <c r="E33" i="1"/>
  <c r="E37" i="1"/>
  <c r="F33" i="1"/>
  <c r="F37" i="1"/>
  <c r="G33" i="1"/>
  <c r="G37" i="1"/>
  <c r="H33" i="1"/>
  <c r="H37" i="1"/>
  <c r="I33" i="1"/>
  <c r="I37" i="1"/>
  <c r="J33" i="1"/>
  <c r="J37" i="1"/>
  <c r="K33" i="1"/>
  <c r="K37" i="1"/>
  <c r="L33" i="1"/>
  <c r="L37" i="1"/>
  <c r="M33" i="1"/>
  <c r="M37" i="1"/>
  <c r="N33" i="1"/>
  <c r="N37" i="1"/>
  <c r="O33" i="1"/>
  <c r="O37" i="1"/>
  <c r="P33" i="1"/>
  <c r="Q33" i="1"/>
  <c r="R33" i="1"/>
  <c r="S33" i="1"/>
  <c r="Q98" i="4"/>
  <c r="Q93" i="4"/>
  <c r="S93" i="4"/>
  <c r="R98" i="3"/>
  <c r="R93" i="3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O47" i="1" s="1"/>
  <c r="P73" i="1"/>
  <c r="Q73" i="1"/>
  <c r="R73" i="1"/>
  <c r="S73" i="1"/>
  <c r="C30" i="1"/>
  <c r="E124" i="3"/>
  <c r="F124" i="3"/>
  <c r="G124" i="3"/>
  <c r="J124" i="3"/>
  <c r="K124" i="3"/>
  <c r="M124" i="3"/>
  <c r="O124" i="3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S142" i="5"/>
  <c r="R142" i="5"/>
  <c r="Q142" i="5"/>
  <c r="P142" i="5"/>
  <c r="O142" i="5"/>
  <c r="N142" i="5"/>
  <c r="M142" i="5"/>
  <c r="L142" i="5"/>
  <c r="L137" i="5"/>
  <c r="L136" i="5"/>
  <c r="K142" i="5"/>
  <c r="J142" i="5"/>
  <c r="I142" i="5"/>
  <c r="H142" i="5"/>
  <c r="G142" i="5"/>
  <c r="F142" i="5"/>
  <c r="E142" i="5"/>
  <c r="D142" i="5"/>
  <c r="C142" i="5"/>
  <c r="S137" i="5"/>
  <c r="R137" i="5"/>
  <c r="Q137" i="5"/>
  <c r="P137" i="5"/>
  <c r="O137" i="5"/>
  <c r="N137" i="5"/>
  <c r="M137" i="5"/>
  <c r="K137" i="5"/>
  <c r="J137" i="5"/>
  <c r="I137" i="5"/>
  <c r="H137" i="5"/>
  <c r="G137" i="5"/>
  <c r="F137" i="5"/>
  <c r="E137" i="5"/>
  <c r="D137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S105" i="5"/>
  <c r="R105" i="5"/>
  <c r="R104" i="5"/>
  <c r="R103" i="5"/>
  <c r="Q105" i="5"/>
  <c r="P105" i="5"/>
  <c r="P104" i="5"/>
  <c r="P103" i="5"/>
  <c r="P102" i="5"/>
  <c r="O105" i="5"/>
  <c r="N105" i="5"/>
  <c r="N104" i="5"/>
  <c r="N103" i="5"/>
  <c r="M105" i="5"/>
  <c r="M104" i="5"/>
  <c r="M103" i="5"/>
  <c r="L105" i="5"/>
  <c r="L104" i="5"/>
  <c r="L103" i="5"/>
  <c r="L102" i="5"/>
  <c r="K105" i="5"/>
  <c r="J105" i="5"/>
  <c r="J104" i="5"/>
  <c r="J103" i="5"/>
  <c r="I105" i="5"/>
  <c r="H105" i="5"/>
  <c r="H104" i="5"/>
  <c r="H103" i="5"/>
  <c r="H102" i="5"/>
  <c r="G105" i="5"/>
  <c r="F105" i="5"/>
  <c r="F104" i="5"/>
  <c r="F103" i="5"/>
  <c r="E105" i="5"/>
  <c r="E104" i="5"/>
  <c r="E103" i="5"/>
  <c r="D105" i="5"/>
  <c r="D104" i="5"/>
  <c r="D103" i="5"/>
  <c r="D102" i="5"/>
  <c r="C105" i="5"/>
  <c r="S104" i="5"/>
  <c r="S103" i="5"/>
  <c r="Q104" i="5"/>
  <c r="Q103" i="5"/>
  <c r="O104" i="5"/>
  <c r="O103" i="5"/>
  <c r="K104" i="5"/>
  <c r="K103" i="5"/>
  <c r="I104" i="5"/>
  <c r="I103" i="5"/>
  <c r="G104" i="5"/>
  <c r="G103" i="5"/>
  <c r="C104" i="5"/>
  <c r="C103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S85" i="5"/>
  <c r="S84" i="5"/>
  <c r="R85" i="5"/>
  <c r="R84" i="5"/>
  <c r="Q85" i="5"/>
  <c r="P85" i="5"/>
  <c r="P84" i="5"/>
  <c r="O85" i="5"/>
  <c r="O84" i="5"/>
  <c r="N85" i="5"/>
  <c r="N84" i="5"/>
  <c r="M85" i="5"/>
  <c r="L85" i="5"/>
  <c r="L84" i="5"/>
  <c r="K85" i="5"/>
  <c r="K84" i="5"/>
  <c r="J85" i="5"/>
  <c r="J84" i="5"/>
  <c r="I85" i="5"/>
  <c r="H85" i="5"/>
  <c r="H84" i="5"/>
  <c r="G85" i="5"/>
  <c r="F85" i="5"/>
  <c r="F84" i="5"/>
  <c r="E85" i="5"/>
  <c r="E84" i="5"/>
  <c r="D85" i="5"/>
  <c r="D84" i="5"/>
  <c r="C85" i="5"/>
  <c r="C84" i="5"/>
  <c r="Q84" i="5"/>
  <c r="M84" i="5"/>
  <c r="I84" i="5"/>
  <c r="G84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S33" i="5"/>
  <c r="S30" i="5"/>
  <c r="R33" i="5"/>
  <c r="Q33" i="5"/>
  <c r="Q30" i="5"/>
  <c r="P33" i="5"/>
  <c r="O33" i="5"/>
  <c r="O30" i="5"/>
  <c r="N33" i="5"/>
  <c r="M33" i="5"/>
  <c r="M30" i="5"/>
  <c r="L33" i="5"/>
  <c r="K33" i="5"/>
  <c r="K30" i="5"/>
  <c r="J33" i="5"/>
  <c r="I33" i="5"/>
  <c r="I30" i="5"/>
  <c r="H33" i="5"/>
  <c r="G33" i="5"/>
  <c r="G30" i="5"/>
  <c r="F33" i="5"/>
  <c r="E33" i="5"/>
  <c r="E30" i="5"/>
  <c r="D33" i="5"/>
  <c r="C33" i="5"/>
  <c r="C30" i="5"/>
  <c r="R30" i="5"/>
  <c r="P30" i="5"/>
  <c r="N30" i="5"/>
  <c r="L30" i="5"/>
  <c r="J30" i="5"/>
  <c r="H30" i="5"/>
  <c r="F30" i="5"/>
  <c r="D30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S6" i="5"/>
  <c r="R6" i="5"/>
  <c r="Q6" i="5"/>
  <c r="P6" i="5"/>
  <c r="O6" i="5"/>
  <c r="N6" i="5"/>
  <c r="N5" i="5"/>
  <c r="M6" i="5"/>
  <c r="L6" i="5"/>
  <c r="K6" i="5"/>
  <c r="J6" i="5"/>
  <c r="J5" i="5"/>
  <c r="I6" i="5"/>
  <c r="H6" i="5"/>
  <c r="G6" i="5"/>
  <c r="F6" i="5"/>
  <c r="F5" i="5"/>
  <c r="E6" i="5"/>
  <c r="D6" i="5"/>
  <c r="C6" i="5"/>
  <c r="R5" i="5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D39" i="4"/>
  <c r="D43" i="4"/>
  <c r="D48" i="4"/>
  <c r="D54" i="4"/>
  <c r="D65" i="4"/>
  <c r="D73" i="4"/>
  <c r="D78" i="4"/>
  <c r="D85" i="4"/>
  <c r="D84" i="4"/>
  <c r="D93" i="4"/>
  <c r="D98" i="4"/>
  <c r="D47" i="4"/>
  <c r="D103" i="4"/>
  <c r="D117" i="4"/>
  <c r="D124" i="4"/>
  <c r="D133" i="4"/>
  <c r="D102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C133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C124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C117" i="4"/>
  <c r="P103" i="4"/>
  <c r="N103" i="4"/>
  <c r="L103" i="4"/>
  <c r="J103" i="4"/>
  <c r="H103" i="4"/>
  <c r="F103" i="4"/>
  <c r="O103" i="4"/>
  <c r="M103" i="4"/>
  <c r="K103" i="4"/>
  <c r="I103" i="4"/>
  <c r="G103" i="4"/>
  <c r="E103" i="4"/>
  <c r="C103" i="4"/>
  <c r="S98" i="4"/>
  <c r="R98" i="4"/>
  <c r="R93" i="4"/>
  <c r="S85" i="4"/>
  <c r="S84" i="4"/>
  <c r="R85" i="4"/>
  <c r="R84" i="4"/>
  <c r="Q85" i="4"/>
  <c r="P85" i="4"/>
  <c r="P84" i="4"/>
  <c r="O85" i="4"/>
  <c r="O84" i="4"/>
  <c r="N85" i="4"/>
  <c r="N84" i="4"/>
  <c r="M85" i="4"/>
  <c r="L85" i="4"/>
  <c r="L84" i="4"/>
  <c r="K85" i="4"/>
  <c r="K84" i="4"/>
  <c r="J85" i="4"/>
  <c r="J84" i="4"/>
  <c r="I85" i="4"/>
  <c r="H85" i="4"/>
  <c r="H84" i="4"/>
  <c r="G85" i="4"/>
  <c r="G84" i="4"/>
  <c r="F85" i="4"/>
  <c r="F84" i="4"/>
  <c r="E85" i="4"/>
  <c r="C85" i="4"/>
  <c r="C84" i="4"/>
  <c r="Q84" i="4"/>
  <c r="M84" i="4"/>
  <c r="I84" i="4"/>
  <c r="E84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C78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C73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C65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C54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C48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C43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C39" i="4"/>
  <c r="C37" i="4"/>
  <c r="C33" i="4"/>
  <c r="C155" i="4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P124" i="3"/>
  <c r="N124" i="3"/>
  <c r="L124" i="3"/>
  <c r="I124" i="3"/>
  <c r="H124" i="3"/>
  <c r="D124" i="3"/>
  <c r="C124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S105" i="3"/>
  <c r="R105" i="3"/>
  <c r="Q105" i="3"/>
  <c r="P105" i="3"/>
  <c r="P104" i="3"/>
  <c r="P103" i="3"/>
  <c r="O105" i="3"/>
  <c r="O104" i="3"/>
  <c r="O103" i="3"/>
  <c r="N105" i="3"/>
  <c r="N104" i="3"/>
  <c r="N103" i="3"/>
  <c r="M105" i="3"/>
  <c r="M104" i="3"/>
  <c r="M103" i="3"/>
  <c r="L105" i="3"/>
  <c r="L104" i="3"/>
  <c r="L103" i="3"/>
  <c r="K105" i="3"/>
  <c r="J105" i="3"/>
  <c r="J104" i="3"/>
  <c r="J103" i="3"/>
  <c r="I105" i="3"/>
  <c r="I104" i="3"/>
  <c r="I103" i="3"/>
  <c r="H105" i="3"/>
  <c r="H104" i="3"/>
  <c r="H103" i="3"/>
  <c r="G105" i="3"/>
  <c r="G104" i="3"/>
  <c r="G103" i="3"/>
  <c r="F105" i="3"/>
  <c r="F104" i="3"/>
  <c r="F103" i="3"/>
  <c r="E105" i="3"/>
  <c r="E104" i="3"/>
  <c r="E103" i="3"/>
  <c r="D105" i="3"/>
  <c r="D104" i="3"/>
  <c r="D103" i="3"/>
  <c r="C105" i="3"/>
  <c r="C104" i="3"/>
  <c r="C103" i="3"/>
  <c r="K104" i="3"/>
  <c r="K103" i="3"/>
  <c r="S98" i="3"/>
  <c r="S93" i="3"/>
  <c r="S85" i="3"/>
  <c r="S84" i="3"/>
  <c r="R85" i="3"/>
  <c r="R84" i="3"/>
  <c r="Q85" i="3"/>
  <c r="P85" i="3"/>
  <c r="O85" i="3"/>
  <c r="N85" i="3"/>
  <c r="N84" i="3"/>
  <c r="M85" i="3"/>
  <c r="M84" i="3"/>
  <c r="L85" i="3"/>
  <c r="K85" i="3"/>
  <c r="J85" i="3"/>
  <c r="J84" i="3"/>
  <c r="I85" i="3"/>
  <c r="I84" i="3"/>
  <c r="H85" i="3"/>
  <c r="G85" i="3"/>
  <c r="F85" i="3"/>
  <c r="F84" i="3"/>
  <c r="E85" i="3"/>
  <c r="E84" i="3"/>
  <c r="D85" i="3"/>
  <c r="C85" i="3"/>
  <c r="Q84" i="3"/>
  <c r="P84" i="3"/>
  <c r="O84" i="3"/>
  <c r="L84" i="3"/>
  <c r="K84" i="3"/>
  <c r="H84" i="3"/>
  <c r="G84" i="3"/>
  <c r="D84" i="3"/>
  <c r="C84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C37" i="3"/>
  <c r="C33" i="3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D48" i="1"/>
  <c r="E48" i="1"/>
  <c r="F48" i="1"/>
  <c r="F47" i="1" s="1"/>
  <c r="G48" i="1"/>
  <c r="H48" i="1"/>
  <c r="I48" i="1"/>
  <c r="J48" i="1"/>
  <c r="K48" i="1"/>
  <c r="L48" i="1"/>
  <c r="M48" i="1"/>
  <c r="N48" i="1"/>
  <c r="O48" i="1"/>
  <c r="P48" i="1"/>
  <c r="Q48" i="1"/>
  <c r="R48" i="1"/>
  <c r="R47" i="1" s="1"/>
  <c r="S48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D85" i="1"/>
  <c r="D84" i="1" s="1"/>
  <c r="E85" i="1"/>
  <c r="E84" i="1" s="1"/>
  <c r="F85" i="1"/>
  <c r="F84" i="1" s="1"/>
  <c r="G85" i="1"/>
  <c r="G84" i="1" s="1"/>
  <c r="H85" i="1"/>
  <c r="H84" i="1" s="1"/>
  <c r="I85" i="1"/>
  <c r="I84" i="1" s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S85" i="1"/>
  <c r="S84" i="1" s="1"/>
  <c r="R98" i="1"/>
  <c r="S98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C149" i="1"/>
  <c r="C117" i="1"/>
  <c r="C85" i="1"/>
  <c r="C84" i="1" s="1"/>
  <c r="C78" i="1"/>
  <c r="C65" i="1"/>
  <c r="C54" i="1"/>
  <c r="C48" i="1"/>
  <c r="C43" i="1"/>
  <c r="C39" i="1"/>
  <c r="C37" i="1"/>
  <c r="I47" i="5"/>
  <c r="Q102" i="5"/>
  <c r="E102" i="5"/>
  <c r="M102" i="5"/>
  <c r="I102" i="5"/>
  <c r="E136" i="5"/>
  <c r="I136" i="5"/>
  <c r="M136" i="5"/>
  <c r="Q136" i="5"/>
  <c r="H136" i="5"/>
  <c r="I102" i="4"/>
  <c r="I98" i="4"/>
  <c r="I93" i="4"/>
  <c r="I47" i="4"/>
  <c r="E102" i="4"/>
  <c r="E98" i="4"/>
  <c r="E93" i="4"/>
  <c r="M102" i="4"/>
  <c r="M98" i="4"/>
  <c r="M93" i="4"/>
  <c r="M47" i="4"/>
  <c r="C102" i="3"/>
  <c r="C98" i="3"/>
  <c r="C93" i="3"/>
  <c r="C47" i="3"/>
  <c r="O102" i="3"/>
  <c r="O98" i="3"/>
  <c r="O93" i="3"/>
  <c r="O47" i="3"/>
  <c r="Q98" i="3"/>
  <c r="Q93" i="3"/>
  <c r="M102" i="3"/>
  <c r="M98" i="3"/>
  <c r="M93" i="3"/>
  <c r="M47" i="3"/>
  <c r="E102" i="3"/>
  <c r="E98" i="3"/>
  <c r="E93" i="3"/>
  <c r="E47" i="3"/>
  <c r="I102" i="3"/>
  <c r="I98" i="3"/>
  <c r="I93" i="3"/>
  <c r="K102" i="3"/>
  <c r="K98" i="3"/>
  <c r="K93" i="3"/>
  <c r="G102" i="3"/>
  <c r="G98" i="3"/>
  <c r="G93" i="3"/>
  <c r="G47" i="3"/>
  <c r="F102" i="4"/>
  <c r="F98" i="4"/>
  <c r="F93" i="4"/>
  <c r="F47" i="4"/>
  <c r="J102" i="4"/>
  <c r="J98" i="4"/>
  <c r="J93" i="4"/>
  <c r="N102" i="4"/>
  <c r="N98" i="4"/>
  <c r="N93" i="4"/>
  <c r="N47" i="4"/>
  <c r="C102" i="4"/>
  <c r="C98" i="4"/>
  <c r="C93" i="4"/>
  <c r="C47" i="4"/>
  <c r="K102" i="4"/>
  <c r="K98" i="4"/>
  <c r="K93" i="4"/>
  <c r="K47" i="4"/>
  <c r="G102" i="4"/>
  <c r="G98" i="4"/>
  <c r="G93" i="4"/>
  <c r="G47" i="4"/>
  <c r="O102" i="4"/>
  <c r="O98" i="4"/>
  <c r="O93" i="4"/>
  <c r="O47" i="4"/>
  <c r="H102" i="4"/>
  <c r="H98" i="4"/>
  <c r="H93" i="4"/>
  <c r="L102" i="4"/>
  <c r="L98" i="4"/>
  <c r="L93" i="4"/>
  <c r="L47" i="4"/>
  <c r="P102" i="4"/>
  <c r="P98" i="4"/>
  <c r="P93" i="4"/>
  <c r="P47" i="4"/>
  <c r="D102" i="3"/>
  <c r="D98" i="3"/>
  <c r="D93" i="3"/>
  <c r="H102" i="3"/>
  <c r="H98" i="3"/>
  <c r="H93" i="3"/>
  <c r="H47" i="3"/>
  <c r="L102" i="3"/>
  <c r="L98" i="3"/>
  <c r="L93" i="3"/>
  <c r="L47" i="3"/>
  <c r="P102" i="3"/>
  <c r="P98" i="3"/>
  <c r="P93" i="3"/>
  <c r="P47" i="3"/>
  <c r="N102" i="3"/>
  <c r="N98" i="3"/>
  <c r="N93" i="3"/>
  <c r="N47" i="3"/>
  <c r="F102" i="3"/>
  <c r="F98" i="3"/>
  <c r="F93" i="3"/>
  <c r="F47" i="3"/>
  <c r="J102" i="3"/>
  <c r="J98" i="3"/>
  <c r="J93" i="3"/>
  <c r="J47" i="3"/>
  <c r="E98" i="1"/>
  <c r="J98" i="1"/>
  <c r="S47" i="5"/>
  <c r="O47" i="5"/>
  <c r="K47" i="5"/>
  <c r="G47" i="5"/>
  <c r="E47" i="5"/>
  <c r="H47" i="4"/>
  <c r="E47" i="4"/>
  <c r="Q47" i="4"/>
  <c r="R47" i="3"/>
  <c r="Q98" i="1"/>
  <c r="F136" i="5"/>
  <c r="J136" i="5"/>
  <c r="N136" i="5"/>
  <c r="R136" i="5"/>
  <c r="D136" i="5"/>
  <c r="P136" i="5"/>
  <c r="C136" i="5"/>
  <c r="G136" i="5"/>
  <c r="K136" i="5"/>
  <c r="O136" i="5"/>
  <c r="S136" i="5"/>
  <c r="G102" i="5"/>
  <c r="S102" i="5"/>
  <c r="K102" i="5"/>
  <c r="C102" i="5"/>
  <c r="O102" i="5"/>
  <c r="F102" i="5"/>
  <c r="J102" i="5"/>
  <c r="N102" i="5"/>
  <c r="R102" i="5"/>
  <c r="M47" i="5"/>
  <c r="Q47" i="5"/>
  <c r="R4" i="5"/>
  <c r="F4" i="5"/>
  <c r="J4" i="5"/>
  <c r="N4" i="5"/>
  <c r="C5" i="5"/>
  <c r="C4" i="5"/>
  <c r="C47" i="5"/>
  <c r="C155" i="5"/>
  <c r="G5" i="5"/>
  <c r="G4" i="5"/>
  <c r="G155" i="5"/>
  <c r="K5" i="5"/>
  <c r="K4" i="5"/>
  <c r="O5" i="5"/>
  <c r="O4" i="5"/>
  <c r="O155" i="5"/>
  <c r="S5" i="5"/>
  <c r="S4" i="5"/>
  <c r="S155" i="5"/>
  <c r="D5" i="5"/>
  <c r="D4" i="5"/>
  <c r="H5" i="5"/>
  <c r="H4" i="5"/>
  <c r="H47" i="5"/>
  <c r="H155" i="5"/>
  <c r="L5" i="5"/>
  <c r="L4" i="5"/>
  <c r="P5" i="5"/>
  <c r="P4" i="5"/>
  <c r="F47" i="5"/>
  <c r="J47" i="5"/>
  <c r="N47" i="5"/>
  <c r="R47" i="5"/>
  <c r="I47" i="3"/>
  <c r="J47" i="4"/>
  <c r="R47" i="4"/>
  <c r="Q47" i="3"/>
  <c r="S47" i="4"/>
  <c r="S47" i="3"/>
  <c r="K47" i="3"/>
  <c r="F155" i="4"/>
  <c r="F156" i="4" s="1"/>
  <c r="G155" i="4"/>
  <c r="G156" i="4" s="1"/>
  <c r="I155" i="3"/>
  <c r="I156" i="3" s="1"/>
  <c r="F155" i="3"/>
  <c r="F156" i="3" s="1"/>
  <c r="J155" i="3"/>
  <c r="J156" i="3" s="1"/>
  <c r="L155" i="3"/>
  <c r="L156" i="3" s="1"/>
  <c r="I5" i="5"/>
  <c r="I4" i="5"/>
  <c r="Q5" i="5"/>
  <c r="Q4" i="5"/>
  <c r="Q155" i="5"/>
  <c r="E5" i="5"/>
  <c r="E4" i="5"/>
  <c r="E155" i="5"/>
  <c r="M5" i="5"/>
  <c r="M4" i="5"/>
  <c r="M155" i="5"/>
  <c r="D47" i="5"/>
  <c r="L47" i="5"/>
  <c r="P47" i="5"/>
  <c r="C93" i="1"/>
  <c r="C98" i="1"/>
  <c r="D155" i="5"/>
  <c r="F155" i="5"/>
  <c r="I155" i="5"/>
  <c r="P155" i="5"/>
  <c r="K155" i="5"/>
  <c r="R155" i="5"/>
  <c r="J155" i="5"/>
  <c r="L155" i="5"/>
  <c r="N155" i="5"/>
  <c r="N155" i="3"/>
  <c r="N156" i="3" s="1"/>
  <c r="M155" i="3"/>
  <c r="M156" i="3" s="1"/>
  <c r="D47" i="3"/>
  <c r="M98" i="1"/>
  <c r="H98" i="1"/>
  <c r="P98" i="1"/>
  <c r="L98" i="1"/>
  <c r="D98" i="1"/>
  <c r="O98" i="1"/>
  <c r="K98" i="1"/>
  <c r="G98" i="1"/>
  <c r="S93" i="1"/>
  <c r="N98" i="1"/>
  <c r="F98" i="1"/>
  <c r="I98" i="1"/>
  <c r="J93" i="1"/>
  <c r="R93" i="1"/>
  <c r="Q93" i="1"/>
  <c r="E93" i="1"/>
  <c r="M93" i="1"/>
  <c r="M47" i="1" s="1"/>
  <c r="D93" i="1"/>
  <c r="H93" i="1"/>
  <c r="H47" i="1" s="1"/>
  <c r="L93" i="1"/>
  <c r="P93" i="1"/>
  <c r="G93" i="1"/>
  <c r="K93" i="1"/>
  <c r="O93" i="1"/>
  <c r="I93" i="1"/>
  <c r="F93" i="1"/>
  <c r="N93" i="1"/>
  <c r="T26" i="6" l="1"/>
  <c r="T27" i="6"/>
  <c r="T28" i="6"/>
  <c r="T25" i="6"/>
  <c r="V67" i="6"/>
  <c r="S156" i="4"/>
  <c r="T136" i="4"/>
  <c r="S156" i="3"/>
  <c r="T136" i="3"/>
  <c r="C156" i="4"/>
  <c r="T155" i="4"/>
  <c r="C155" i="3"/>
  <c r="M155" i="1"/>
  <c r="M156" i="1" s="1"/>
  <c r="N47" i="1"/>
  <c r="S47" i="1"/>
  <c r="K47" i="1"/>
  <c r="D102" i="1"/>
  <c r="L102" i="1"/>
  <c r="K102" i="1"/>
  <c r="N102" i="1"/>
  <c r="G102" i="1"/>
  <c r="G47" i="1"/>
  <c r="Q47" i="1"/>
  <c r="C47" i="1"/>
  <c r="D47" i="1"/>
  <c r="H155" i="1"/>
  <c r="H156" i="1" s="1"/>
  <c r="H102" i="1"/>
  <c r="I47" i="1"/>
  <c r="E47" i="1"/>
  <c r="J47" i="1"/>
  <c r="C102" i="1"/>
  <c r="P102" i="1"/>
  <c r="I102" i="1"/>
  <c r="W67" i="6"/>
  <c r="L47" i="1"/>
  <c r="P47" i="1"/>
  <c r="V65" i="6"/>
  <c r="R155" i="1"/>
  <c r="R156" i="1" s="1"/>
  <c r="E102" i="1"/>
  <c r="O155" i="1"/>
  <c r="O156" i="1" s="1"/>
  <c r="U24" i="6"/>
  <c r="D155" i="3"/>
  <c r="D156" i="3" s="1"/>
  <c r="D155" i="1"/>
  <c r="D156" i="1" s="1"/>
  <c r="U10" i="6"/>
  <c r="X67" i="6" l="1"/>
  <c r="T141" i="6"/>
  <c r="T148" i="6"/>
  <c r="T137" i="6"/>
  <c r="T142" i="6"/>
  <c r="T66" i="6"/>
  <c r="T7" i="6"/>
  <c r="T145" i="6"/>
  <c r="W65" i="6"/>
  <c r="T74" i="6"/>
  <c r="T73" i="6"/>
  <c r="T136" i="6"/>
  <c r="C156" i="3"/>
  <c r="T155" i="3"/>
  <c r="L155" i="1"/>
  <c r="L156" i="1" s="1"/>
  <c r="Q155" i="1"/>
  <c r="Q156" i="1" s="1"/>
  <c r="E155" i="1"/>
  <c r="E156" i="1" s="1"/>
  <c r="S155" i="1"/>
  <c r="S156" i="1" s="1"/>
  <c r="T4" i="1" s="1"/>
  <c r="F155" i="1"/>
  <c r="F156" i="1" s="1"/>
  <c r="G155" i="1"/>
  <c r="G156" i="1" s="1"/>
  <c r="J155" i="1"/>
  <c r="J156" i="1" s="1"/>
  <c r="P155" i="1"/>
  <c r="P156" i="1" s="1"/>
  <c r="I155" i="1"/>
  <c r="I156" i="1" s="1"/>
  <c r="V66" i="6"/>
  <c r="W66" i="6"/>
  <c r="W64" i="6"/>
  <c r="T49" i="6"/>
  <c r="N155" i="1"/>
  <c r="N156" i="1" s="1"/>
  <c r="K155" i="1"/>
  <c r="K156" i="1" s="1"/>
  <c r="C155" i="1"/>
  <c r="U26" i="6" l="1"/>
  <c r="T37" i="6"/>
  <c r="X65" i="6"/>
  <c r="S160" i="6"/>
  <c r="T48" i="6"/>
  <c r="T47" i="6"/>
  <c r="T84" i="6"/>
  <c r="T65" i="6"/>
  <c r="T6" i="6"/>
  <c r="T30" i="6"/>
  <c r="T10" i="6"/>
  <c r="T24" i="6"/>
  <c r="X64" i="6"/>
  <c r="C156" i="1"/>
  <c r="T155" i="1"/>
  <c r="S159" i="6"/>
  <c r="T4" i="6"/>
  <c r="O157" i="6"/>
  <c r="N157" i="6"/>
  <c r="V64" i="6"/>
  <c r="X66" i="6"/>
  <c r="T124" i="6"/>
  <c r="F157" i="6"/>
  <c r="T103" i="6"/>
  <c r="P157" i="6"/>
  <c r="J157" i="6" l="1"/>
  <c r="K157" i="6"/>
  <c r="I157" i="6"/>
  <c r="U136" i="6"/>
  <c r="T156" i="6"/>
  <c r="U47" i="6"/>
  <c r="U4" i="6"/>
  <c r="U102" i="6"/>
  <c r="S161" i="6"/>
  <c r="Q157" i="6"/>
  <c r="L157" i="6"/>
  <c r="G157" i="6"/>
  <c r="E157" i="6"/>
  <c r="D157" i="6"/>
  <c r="M157" i="6"/>
  <c r="H157" i="6"/>
  <c r="R157" i="6"/>
  <c r="S157" i="6"/>
  <c r="S158" i="6"/>
</calcChain>
</file>

<file path=xl/sharedStrings.xml><?xml version="1.0" encoding="utf-8"?>
<sst xmlns="http://schemas.openxmlformats.org/spreadsheetml/2006/main" count="795" uniqueCount="182">
  <si>
    <t>Categories</t>
  </si>
  <si>
    <t>1 - Energy</t>
  </si>
  <si>
    <t>1.A - Fuel Combustion Activities</t>
  </si>
  <si>
    <t>1.A.1 - Energy Industries</t>
  </si>
  <si>
    <t>1.A.2 - Manufacturing Industries and Construction</t>
  </si>
  <si>
    <t>1.A.3 - Transport</t>
  </si>
  <si>
    <t>1.A.4 - Other Sectors</t>
  </si>
  <si>
    <t>1.A.5 - Non-Specified</t>
  </si>
  <si>
    <t>1.B - Fugitive emissions from fuel</t>
  </si>
  <si>
    <t>1.B.1 - Solid Fuels</t>
  </si>
  <si>
    <t>1.B.2 - Oil and Natural Gas</t>
  </si>
  <si>
    <t>1.B.3 - Other emissions from Energy Production</t>
  </si>
  <si>
    <t>1.C - Carbon dioxide Transport and Storage</t>
  </si>
  <si>
    <t>1.C.1 - Transport of CO2</t>
  </si>
  <si>
    <t>1.C.2 - Injection and Storage</t>
  </si>
  <si>
    <t>1.C.3 - Other</t>
  </si>
  <si>
    <t>2 - Industrial Processes and Product Use (IPPU)</t>
  </si>
  <si>
    <t>2.A - Mineral Industry</t>
  </si>
  <si>
    <t>2.A.1 - Cement production</t>
  </si>
  <si>
    <t>2.A.2 - Lime production</t>
  </si>
  <si>
    <t>2.A.3 - Glass production</t>
  </si>
  <si>
    <t>2.A.4 - Other Process Uses of Carbonates</t>
  </si>
  <si>
    <t>2.A.5 - Other</t>
  </si>
  <si>
    <t>2.B - Chemical Industry</t>
  </si>
  <si>
    <t>2.B.1 - Ammonia production</t>
  </si>
  <si>
    <t>2.B.2 - Nitric Acid production</t>
  </si>
  <si>
    <t>2.B.3 - Adipic acid production</t>
  </si>
  <si>
    <t>2.B.4 - Caprolactam, glyoxal and glyoxylic acid production</t>
  </si>
  <si>
    <t>2.B.5 - carbide production</t>
  </si>
  <si>
    <t>2.B.6 - Titanium dioxide production</t>
  </si>
  <si>
    <t>2.B.7 - Soda ash production</t>
  </si>
  <si>
    <t>2.B.8 - Petrochemical and carbon black production</t>
  </si>
  <si>
    <t>2.B.9 - Fluorochemical production</t>
  </si>
  <si>
    <t>2.B.10 - Other</t>
  </si>
  <si>
    <t>2.C - Metal Industry</t>
  </si>
  <si>
    <t>2.C.1 - Iron and Steel production</t>
  </si>
  <si>
    <t>2.C.2 - Ferroalloys production</t>
  </si>
  <si>
    <t>2.C.3 - Aluminium production</t>
  </si>
  <si>
    <t>2.C.4 - Magnesium production</t>
  </si>
  <si>
    <t>2.C.5 - Lead production</t>
  </si>
  <si>
    <t>2.C.6 - Zinc production</t>
  </si>
  <si>
    <t>2.C.7 - Other</t>
  </si>
  <si>
    <t>2.D - Non-Energy Products from Fuels and Solvent Use</t>
  </si>
  <si>
    <t>2.D.1 - Lubricant use</t>
  </si>
  <si>
    <t>2.D.2 - Paraffin wax use</t>
  </si>
  <si>
    <t>2.D.3 - Solvent use</t>
  </si>
  <si>
    <t>2.D.4 - Other</t>
  </si>
  <si>
    <t>2.E - Electronics Industry</t>
  </si>
  <si>
    <t>2.E.1 - Integrated Circuit or Semiconductor</t>
  </si>
  <si>
    <t>2.E.2 - TFT Flat Panel Display</t>
  </si>
  <si>
    <t>2.E.3 - Photovoltaics</t>
  </si>
  <si>
    <t>2.E.4 - Heat Transfer Fluid</t>
  </si>
  <si>
    <t>2.E.5 - Other</t>
  </si>
  <si>
    <t>2.F - Product Usees as Substitutes for Ozone Depleting Substances (ODS)</t>
  </si>
  <si>
    <t>2.F.1 - Refrigeration and Air Conditioning</t>
  </si>
  <si>
    <t>2.F.2 - Foam Blowing Agents</t>
  </si>
  <si>
    <t>2.F.3 - Fire Protection</t>
  </si>
  <si>
    <t>2.F.4 - Aerosols</t>
  </si>
  <si>
    <t>2.F.5 - Solvents</t>
  </si>
  <si>
    <t>2.F.6 - Other Applications</t>
  </si>
  <si>
    <t>2.G - Other Products Manufacture and Use</t>
  </si>
  <si>
    <t>2.G.1 - Electrical Equipment</t>
  </si>
  <si>
    <t>2.G.2 - SF6 and PFCs from Other Product Uses</t>
  </si>
  <si>
    <t>2.G.3 - N2O from Product Uses</t>
  </si>
  <si>
    <t>2.G.4 - Other</t>
  </si>
  <si>
    <t>2.H - Other</t>
  </si>
  <si>
    <t>2.H.1 - Pulp and Paper Industry</t>
  </si>
  <si>
    <t>2.H.2 - Food and Beverages Industry</t>
  </si>
  <si>
    <t>2.H.3 - Other</t>
  </si>
  <si>
    <t>3 - Agriculture, Forestry, and Other Land Use (AFOLU)</t>
  </si>
  <si>
    <t>3.A - Livestock</t>
  </si>
  <si>
    <t>3.A.1 - Enteric Fermentation</t>
  </si>
  <si>
    <t>3.A.2 - Manure Management</t>
  </si>
  <si>
    <t>3.B - Land</t>
  </si>
  <si>
    <t>3.B.1 - Forest land</t>
  </si>
  <si>
    <t>3.B.2 - Cropland</t>
  </si>
  <si>
    <t>3.B.3 - Grassland</t>
  </si>
  <si>
    <t>3.B.4 - Wetlands</t>
  </si>
  <si>
    <t>3.B.5 - Settlements</t>
  </si>
  <si>
    <t>3.B.6 - Other land</t>
  </si>
  <si>
    <t>3.C - Aggregate sources and non-CO2 emissions sources on land</t>
  </si>
  <si>
    <t>3.C.1 - Emissions from biomass burning</t>
  </si>
  <si>
    <t>3.C.2 - Liming</t>
  </si>
  <si>
    <t>3.C.3 - Urea application</t>
  </si>
  <si>
    <t>3.C.4 - Direct N2O Emissions from managed soils</t>
  </si>
  <si>
    <t>3.C.5 - Indirect N2O Emissions from managed soils</t>
  </si>
  <si>
    <t>3.C.6 - Indirect N2O Emissions from manure management</t>
  </si>
  <si>
    <t>3.C.7 - Rice cultivations</t>
  </si>
  <si>
    <t>3.C.8 - Other</t>
  </si>
  <si>
    <t>3.D - Other</t>
  </si>
  <si>
    <t>3.D.1 - Harvested Wood Products</t>
  </si>
  <si>
    <t>3.D.2 - Other</t>
  </si>
  <si>
    <t>4 - Waste</t>
  </si>
  <si>
    <t>4.A - Solid Waste Disposal</t>
  </si>
  <si>
    <t>4.B - Biological Treatment of Solid Waste</t>
  </si>
  <si>
    <t>4.C - Incineration and Open Burning of Waste</t>
  </si>
  <si>
    <t>4.D - Wastewater Treatment and Discharge</t>
  </si>
  <si>
    <t>4.E - Other</t>
  </si>
  <si>
    <t>5 - Other</t>
  </si>
  <si>
    <t>5.A - Indirect N2O emissions from the atmospehric deposition of nitrogten in Nox and NH3</t>
  </si>
  <si>
    <t>5.B - Other</t>
  </si>
  <si>
    <t>CO2</t>
  </si>
  <si>
    <t>CH4</t>
  </si>
  <si>
    <t>N2O</t>
  </si>
  <si>
    <t>1.A.1.a - Main Activity Electricity</t>
  </si>
  <si>
    <t>1.A.1.b - Petroleum Refining</t>
  </si>
  <si>
    <t>1.A.1.c - Manufacture of Solid Fuels and Other Energy Industries</t>
  </si>
  <si>
    <t>1.A.2.a - Iron and Steel</t>
  </si>
  <si>
    <t>1.A.2.b - Non-ferrous Metals</t>
  </si>
  <si>
    <t>1.A.2.c - Chemicals</t>
  </si>
  <si>
    <t>1.A.2.d - Pulp, Paper and Print</t>
  </si>
  <si>
    <t>1.A.2.e - Food Processing, Beverages and Tobacco</t>
  </si>
  <si>
    <t>1.A.2.f - Non-metalic Minerals</t>
  </si>
  <si>
    <t>1.A.2.g - Transport Equipment</t>
  </si>
  <si>
    <t>1.A.2.h - Machinery</t>
  </si>
  <si>
    <t>1.A.2.i - Mining (excluding fuels) and Quarrying</t>
  </si>
  <si>
    <t>1.A.2.j - Wood and wood products</t>
  </si>
  <si>
    <t>1.A.2.k - Construction</t>
  </si>
  <si>
    <t>1.A.2.l - Textile and Leather</t>
  </si>
  <si>
    <t>1.A.2.m - Non-specified Industry</t>
  </si>
  <si>
    <t>1.A.3.a - Civil Aviation</t>
  </si>
  <si>
    <t>1.A.3.b - Road Transport</t>
  </si>
  <si>
    <t>1.A.3.c - Railways</t>
  </si>
  <si>
    <t>1.A.3.d - Water-borne Navigation</t>
  </si>
  <si>
    <t>1.A.3.e - Other Transportation</t>
  </si>
  <si>
    <t>1.A.4.a - Commercial/Institutional</t>
  </si>
  <si>
    <t>1.A.4.b - Residential</t>
  </si>
  <si>
    <t>1.A.4.c - Agriculture/Forestry/Fishing/Fish Farms</t>
  </si>
  <si>
    <t>1.A.4.c.i - Stationary</t>
  </si>
  <si>
    <t>1.A.4.c.ii - Off-road Vehicles and Other Machinery</t>
  </si>
  <si>
    <t>1.A.4.c.iii - Fishing (mobile combustion)</t>
  </si>
  <si>
    <t>1.A.5.a - Stationary</t>
  </si>
  <si>
    <t>2.F.1.a - Refrigeration and Stationary Air Conditioning</t>
  </si>
  <si>
    <t>2.F.1.b - Mobile Air Conditioning</t>
  </si>
  <si>
    <t>3.A.1.a - Cattle</t>
  </si>
  <si>
    <t>3.A.1.a.i - Dairy Cows</t>
  </si>
  <si>
    <t>3.A.1.a.ii - Other Cattle</t>
  </si>
  <si>
    <t>3.A.1.b - Buffalo</t>
  </si>
  <si>
    <t>3.A.1.c - Sheep</t>
  </si>
  <si>
    <t>3.A.1.d - Goats</t>
  </si>
  <si>
    <t>3.A.1.e - Camels</t>
  </si>
  <si>
    <t>3.A.1.f - Horses</t>
  </si>
  <si>
    <t>3.A.1.g - Mules and Asses</t>
  </si>
  <si>
    <t>3.A.1.h - Swine</t>
  </si>
  <si>
    <t>3.A.1.j - Other</t>
  </si>
  <si>
    <t>4.A.1 - Managed Waste Disposal Sites</t>
  </si>
  <si>
    <t>4.A.2 - Unmanaged Waste Disponsal Sites</t>
  </si>
  <si>
    <t>4.A.3 - Uncategorised Waste Disposal Sites</t>
  </si>
  <si>
    <t>4.C.1 - Waste Incineration</t>
  </si>
  <si>
    <t>4.C.2 - Open Burning of Waste</t>
  </si>
  <si>
    <t>4.D.1 - Domestic Wastewater Treatment and Discharge</t>
  </si>
  <si>
    <t>4.D.2 - Industrial Wastewater Treatment and Discharge</t>
  </si>
  <si>
    <t>Gas</t>
  </si>
  <si>
    <t>Global Warming Potential</t>
  </si>
  <si>
    <t>TOTAL (Gg N2O)</t>
  </si>
  <si>
    <t>TOTAL (Gg CO2eq)</t>
  </si>
  <si>
    <t>TOTAL (Gg CH4)</t>
  </si>
  <si>
    <t>TOTAL (CO2)</t>
  </si>
  <si>
    <t>Energy</t>
  </si>
  <si>
    <t>IPPU</t>
  </si>
  <si>
    <t>AFOLU</t>
  </si>
  <si>
    <t>Waste</t>
  </si>
  <si>
    <t>CO2 emissions (Gg CO2/year)</t>
  </si>
  <si>
    <t>CH4 emissions (Gg CH4/year)</t>
  </si>
  <si>
    <t>N2O emissions (Gg N2O/year)</t>
  </si>
  <si>
    <t>HFC emissions (Gg CO2eq/year)</t>
  </si>
  <si>
    <t>Total emissions (Gg CO2eq/year)</t>
  </si>
  <si>
    <t>TOTAL (including LULUCF) (Gg CO2eq)</t>
  </si>
  <si>
    <t>TOTAL (excluding LULUCF) (Gg CO2eq)</t>
  </si>
  <si>
    <t>CO2eq emission from manure management</t>
  </si>
  <si>
    <t>CO2eq emission from enteric fermentation of Livestock</t>
  </si>
  <si>
    <t>AFOLU - GHG removals</t>
  </si>
  <si>
    <t>AFOLU - AGRICULTURE</t>
  </si>
  <si>
    <t>Memo Items</t>
  </si>
  <si>
    <t>1.A.3.a.i - International Aviation</t>
  </si>
  <si>
    <t>1.A.3.d.i -International Water-borne Navigation</t>
  </si>
  <si>
    <t>ENERGY</t>
  </si>
  <si>
    <t>AGRICULTURE</t>
  </si>
  <si>
    <t>LULUCF</t>
  </si>
  <si>
    <t>WASTE</t>
  </si>
  <si>
    <t>TOTAL (WITH SINKS)</t>
  </si>
  <si>
    <t>TOTAL (WITHOUT SINKS)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</si>
</sst>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-* #,##0.00_-;\-* #,##0.00_-;_-* &quot;-&quot;??_-;_-@_-"/>
    <numFmt numFmtId="164" formatCode="#,##0.000"/>
    <numFmt numFmtId="165" formatCode="0.0%"/>
    <numFmt numFmtId="166" formatCode="_-* #,##0\ _€_-;\-* #,##0\ _€_-;_-* &quot;-&quot;\ _€_-;_-@_-"/>
    <numFmt numFmtId="167" formatCode="_-* #,##0.00\ _€_-;\-* #,##0.00\ _€_-;_-* &quot;-&quot;??\ _€_-;_-@_-"/>
    <numFmt numFmtId="168" formatCode="#,##0\ "/>
    <numFmt numFmtId="169" formatCode="_(* #,##0.0_);_(* \(#,##0.0\);_(* \-??_);_(@_)"/>
    <numFmt numFmtId="170" formatCode="0.0"/>
    <numFmt numFmtId="171" formatCode="#,##0__"/>
    <numFmt numFmtId="172" formatCode="&quot;$&quot;#,##0.00_);[Red]\(&quot;$&quot;#,##0.00\)"/>
    <numFmt numFmtId="173" formatCode="_(* #,##0_);_(* \(#,##0\);_(* \-_);_(@_)"/>
    <numFmt numFmtId="174" formatCode="_(* #,##0.00_);_(* \(#,##0.00\);_(* \-??_);_(@_)"/>
    <numFmt numFmtId="175" formatCode="_-* #,##0.00_-;\-* #,##0.00_-;_-* \-??_-;_-@_-"/>
    <numFmt numFmtId="176" formatCode="#,##0____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u/>
      <sz val="12"/>
      <color theme="10"/>
      <name val="Times New Roman"/>
      <family val="1"/>
    </font>
    <font>
      <sz val="11"/>
      <color theme="1"/>
      <name val="Times New Roman"/>
      <family val="2"/>
    </font>
    <font>
      <sz val="10"/>
      <name val="Helv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Helv"/>
    </font>
    <font>
      <sz val="11"/>
      <color indexed="8"/>
      <name val="Times New Roman"/>
      <family val="1"/>
    </font>
    <font>
      <sz val="10"/>
      <name val="MS Sans Serif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2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6" fillId="0" borderId="0"/>
    <xf numFmtId="9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4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73" fontId="5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5" fillId="0" borderId="0" applyFill="0" applyBorder="0" applyAlignment="0" applyProtection="0"/>
    <xf numFmtId="168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67" fontId="5" fillId="0" borderId="0" applyFont="0" applyFill="0" applyBorder="0" applyAlignment="0" applyProtection="0"/>
    <xf numFmtId="175" fontId="5" fillId="0" borderId="0" applyFill="0" applyBorder="0" applyAlignment="0" applyProtection="0"/>
    <xf numFmtId="176" fontId="5" fillId="0" borderId="0" applyFont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174" fontId="5" fillId="0" borderId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0" fontId="2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3" fillId="0" borderId="0"/>
    <xf numFmtId="40" fontId="14" fillId="3" borderId="0">
      <alignment horizontal="right"/>
    </xf>
    <xf numFmtId="0" fontId="16" fillId="3" borderId="0">
      <alignment horizontal="right"/>
    </xf>
    <xf numFmtId="0" fontId="17" fillId="3" borderId="6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/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indent="4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2"/>
    </xf>
    <xf numFmtId="4" fontId="1" fillId="0" borderId="1" xfId="0" applyNumberFormat="1" applyFont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0" xfId="0" applyNumberFormat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right" indent="1"/>
    </xf>
    <xf numFmtId="0" fontId="0" fillId="0" borderId="0" xfId="0" applyFont="1"/>
    <xf numFmtId="4" fontId="0" fillId="0" borderId="0" xfId="0" applyNumberFormat="1" applyFont="1"/>
    <xf numFmtId="10" fontId="0" fillId="0" borderId="0" xfId="1" applyNumberFormat="1" applyFont="1"/>
    <xf numFmtId="164" fontId="1" fillId="0" borderId="1" xfId="0" applyNumberFormat="1" applyFont="1" applyBorder="1"/>
    <xf numFmtId="165" fontId="0" fillId="0" borderId="0" xfId="1" applyNumberFormat="1" applyFont="1"/>
    <xf numFmtId="165" fontId="1" fillId="0" borderId="0" xfId="1" applyNumberFormat="1" applyFont="1"/>
    <xf numFmtId="4" fontId="0" fillId="0" borderId="1" xfId="0" applyNumberFormat="1" applyFont="1" applyBorder="1"/>
    <xf numFmtId="165" fontId="0" fillId="0" borderId="5" xfId="1" applyNumberFormat="1" applyFont="1" applyFill="1" applyBorder="1"/>
    <xf numFmtId="9" fontId="0" fillId="0" borderId="0" xfId="1" applyFont="1"/>
    <xf numFmtId="165" fontId="0" fillId="0" borderId="7" xfId="1" applyNumberFormat="1" applyFont="1" applyFill="1" applyBorder="1"/>
    <xf numFmtId="9" fontId="0" fillId="0" borderId="5" xfId="1" applyFont="1" applyFill="1" applyBorder="1"/>
    <xf numFmtId="10" fontId="1" fillId="0" borderId="0" xfId="1" applyNumberFormat="1" applyFont="1"/>
    <xf numFmtId="2" fontId="0" fillId="0" borderId="0" xfId="0" applyNumberFormat="1"/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</cellXfs>
  <cellStyles count="162">
    <cellStyle name="Comma [0] 2" xfId="4" xr:uid="{F4726513-FF05-4495-91A5-3E90C79AB41F}"/>
    <cellStyle name="Comma [0] 2 2" xfId="5" xr:uid="{F7A37F95-C8D8-4450-9865-362AA9E073E7}"/>
    <cellStyle name="Comma [0] 2 2 2" xfId="77" xr:uid="{DE64D369-C069-454F-9164-D9D81209B896}"/>
    <cellStyle name="Comma [0] 2 2 3" xfId="116" xr:uid="{C7451C22-0768-4C50-84C4-8B78CA01A36E}"/>
    <cellStyle name="Comma [0] 2 3" xfId="6" xr:uid="{B620092B-8EDE-42CD-AE20-5C08BCE714B5}"/>
    <cellStyle name="Comma [0] 2 4" xfId="115" xr:uid="{861D97ED-8B26-448B-A053-1B73F57DE49C}"/>
    <cellStyle name="Comma [0] 3" xfId="7" xr:uid="{B445FA60-F21C-4F48-A436-49830D363518}"/>
    <cellStyle name="Comma [0] 3 2" xfId="78" xr:uid="{3190E83F-C6F9-4713-8251-D9F235B8633F}"/>
    <cellStyle name="Comma [0] 3 3" xfId="117" xr:uid="{5A1B8767-B0E3-4199-A0C4-44AA664B5157}"/>
    <cellStyle name="Comma 10" xfId="8" xr:uid="{CAA41061-6E6F-40E8-9F9C-F3E78D6DA10A}"/>
    <cellStyle name="Comma 10 2" xfId="119" xr:uid="{41D8D36B-CC65-414B-8A93-B23E0FD2D1D8}"/>
    <cellStyle name="Comma 10 3" xfId="118" xr:uid="{C277C131-4C28-4C17-8232-F0AF6EFBB64F}"/>
    <cellStyle name="Comma 11" xfId="9" xr:uid="{BD418339-4AEC-43E1-A448-75E0D7962650}"/>
    <cellStyle name="Comma 11 2" xfId="120" xr:uid="{1B32E86D-CF6F-48A9-AAE3-EC274452B548}"/>
    <cellStyle name="Comma 12" xfId="121" xr:uid="{EA5CC232-5E97-4165-89CB-D7A18E654B3C}"/>
    <cellStyle name="Comma 13" xfId="122" xr:uid="{F1858DF3-1932-4A67-84D8-4DCF7FF21366}"/>
    <cellStyle name="Comma 14" xfId="123" xr:uid="{29B2BD47-0E6B-41A1-A8AB-0FDDBED18DA5}"/>
    <cellStyle name="Comma 2" xfId="10" xr:uid="{04A260FB-3B48-4903-A7C9-F39952750553}"/>
    <cellStyle name="Comma 2 2" xfId="11" xr:uid="{4FDF1438-6460-4F3C-A344-5A8EC5581AF8}"/>
    <cellStyle name="Comma 2 2 2" xfId="80" xr:uid="{BEEA347A-1A37-45A1-A2D6-3E1DD98ACB91}"/>
    <cellStyle name="Comma 2 2 3" xfId="125" xr:uid="{34901047-12D4-4992-8AEC-E06F34C3B126}"/>
    <cellStyle name="Comma 2 3" xfId="12" xr:uid="{12733222-BE53-47C9-A8BA-DCD3C2CA496E}"/>
    <cellStyle name="Comma 2 3 2" xfId="126" xr:uid="{5650DFD6-7753-42A1-B8DE-EBD642CF29C1}"/>
    <cellStyle name="Comma 2 4" xfId="13" xr:uid="{80B805AE-108F-4CEB-B764-171C4932C8BA}"/>
    <cellStyle name="Comma 2 4 2" xfId="14" xr:uid="{AB10A1A7-8DC0-4C23-B37A-645896853B46}"/>
    <cellStyle name="Comma 2 4 3" xfId="127" xr:uid="{0CCB533C-2AE4-4F3A-A761-B0291D923390}"/>
    <cellStyle name="Comma 2 5" xfId="15" xr:uid="{E5EC17A5-D5BC-4C97-BBB8-B2CD35415861}"/>
    <cellStyle name="Comma 2 5 2" xfId="82" xr:uid="{6B84FB01-9D94-4C4E-A4B1-72F244586CDF}"/>
    <cellStyle name="Comma 2 6" xfId="83" xr:uid="{FC8D5F03-316B-41E7-99E4-1D27B7FD0142}"/>
    <cellStyle name="Comma 2 7" xfId="84" xr:uid="{FAB33AD8-0F10-464F-BDD6-D1A416D1BE55}"/>
    <cellStyle name="Comma 2 7 2" xfId="128" xr:uid="{01230A0D-81ED-43AA-A44A-1F42A9CA1E50}"/>
    <cellStyle name="Comma 2 8" xfId="79" xr:uid="{134114D1-55CE-41EA-90D1-4A31D4BDCCBB}"/>
    <cellStyle name="Comma 2 9" xfId="124" xr:uid="{27617ED7-DC11-49FA-ADFE-DFA6E0878584}"/>
    <cellStyle name="Comma 2_Book1" xfId="16" xr:uid="{4C8502F9-FA1F-476F-B036-AF8B4EA4E301}"/>
    <cellStyle name="Comma 3" xfId="17" xr:uid="{DEE9C3A5-7C9F-4A23-AA5C-9AFBCE3DB6A3}"/>
    <cellStyle name="Comma 3 2" xfId="18" xr:uid="{726BC9C4-0ED7-48A8-AF23-441479281934}"/>
    <cellStyle name="Comma 3 2 2" xfId="130" xr:uid="{0A2C3001-D831-4FE8-8444-4155109EAA90}"/>
    <cellStyle name="Comma 3 3" xfId="129" xr:uid="{1DE865A3-6DB3-4006-9A14-AE9F4BD62D24}"/>
    <cellStyle name="Comma 4" xfId="19" xr:uid="{6AB44E9D-39EF-452F-9220-FAAD2BA90C41}"/>
    <cellStyle name="Comma 4 2" xfId="20" xr:uid="{052A5F9E-E5D9-4B65-BA53-A39ADC3265B8}"/>
    <cellStyle name="Comma 4 2 2" xfId="85" xr:uid="{93DDB399-7670-47C4-96D0-B8DED451D2A4}"/>
    <cellStyle name="Comma 4 2 3" xfId="132" xr:uid="{06DCD243-EF6D-42AC-A40E-7177B03A82CD}"/>
    <cellStyle name="Comma 4 3" xfId="86" xr:uid="{1D454D3F-91B2-4875-865C-3391DDE1E483}"/>
    <cellStyle name="Comma 4 4" xfId="131" xr:uid="{7268A019-122D-4036-A9A9-F93DDB358154}"/>
    <cellStyle name="Comma 5" xfId="21" xr:uid="{AF0E0181-3900-4408-8F2A-1E01060E5B2A}"/>
    <cellStyle name="Comma 5 2" xfId="22" xr:uid="{F5A020AF-C91B-47FF-B5E2-B735CDB54B78}"/>
    <cellStyle name="Comma 5 2 2" xfId="87" xr:uid="{F6B68D87-CAD2-48AA-9743-4964B093149C}"/>
    <cellStyle name="Comma 5 2 3" xfId="134" xr:uid="{638B630E-6ADE-407C-A796-848B74C47A3B}"/>
    <cellStyle name="Comma 5 3" xfId="133" xr:uid="{DF15D26F-E01A-4F8B-8AE9-EB6B7A2DD7F0}"/>
    <cellStyle name="Comma 6" xfId="23" xr:uid="{8DB4EC5E-0AD9-4639-ACD1-C437B35ADEC6}"/>
    <cellStyle name="Comma 6 2" xfId="135" xr:uid="{F4D18276-C97F-4DC5-9FAC-AB8628122B8E}"/>
    <cellStyle name="Comma 7" xfId="24" xr:uid="{D8ABCCDD-0BFC-47F7-AD2B-6557250B60E7}"/>
    <cellStyle name="Comma 7 2" xfId="89" xr:uid="{78576A9A-4FED-4B06-8CC0-D400726A6057}"/>
    <cellStyle name="Comma 7 3" xfId="88" xr:uid="{13EDA541-FFC9-4CFE-B561-D7223BBF8918}"/>
    <cellStyle name="Comma 8" xfId="25" xr:uid="{5EC16039-E06E-4B7F-852A-F1BAADF8BABE}"/>
    <cellStyle name="Comma 8 2" xfId="90" xr:uid="{E0CF1A24-0DB2-44D3-B144-EE4B92064924}"/>
    <cellStyle name="Comma 8 2 2" xfId="137" xr:uid="{EE236723-E211-40FB-9E26-9759AB3076FB}"/>
    <cellStyle name="Comma 8 3" xfId="138" xr:uid="{2213DD6F-4A4D-4A7F-B9F5-4F2FF7E1DBD0}"/>
    <cellStyle name="Comma 8 4" xfId="136" xr:uid="{5A189381-5A61-48A0-BE67-346C8A91EEF7}"/>
    <cellStyle name="Comma 9" xfId="26" xr:uid="{6A23DA04-2641-4846-BFFB-5EED0EC9ECC9}"/>
    <cellStyle name="Comma 9 2" xfId="91" xr:uid="{681E0F13-67AE-4F5D-88A3-62A30D7CA31D}"/>
    <cellStyle name="Comma_retail graph 2" xfId="27" xr:uid="{3441999E-6F60-43EB-BA68-E234F68DC985}"/>
    <cellStyle name="Currency 2" xfId="139" xr:uid="{A99BC074-CCAB-4DD4-9793-48F2B36CDEB5}"/>
    <cellStyle name="Excel Built-in Comma" xfId="28" xr:uid="{1D5D4BCE-FF7D-4F99-BB6B-B6E7172FD259}"/>
    <cellStyle name="Excel Built-in Normal" xfId="92" xr:uid="{F579570C-1D52-4046-8928-BFE9E82A1B88}"/>
    <cellStyle name="Excel Built-in Percent" xfId="29" xr:uid="{104FE4D7-835F-4E25-B8D7-D62C30F13057}"/>
    <cellStyle name="Hipervínculo 2" xfId="30" xr:uid="{3A03645C-96EC-42A1-A24B-8E64A4FD0DEA}"/>
    <cellStyle name="Hipervínculo 3" xfId="93" xr:uid="{0F758C4F-D968-4481-BC08-C934084058BC}"/>
    <cellStyle name="Hipervínculo 4" xfId="140" xr:uid="{2ABB5F66-32C0-49A7-97ED-88726CC71A99}"/>
    <cellStyle name="Hyperlink 2" xfId="94" xr:uid="{3EA3B066-E52E-44EC-AD55-5D50C59D68A9}"/>
    <cellStyle name="Hyperlink 3" xfId="95" xr:uid="{44D65DC6-DCFB-44B2-95B6-8D98917B654A}"/>
    <cellStyle name="Hyperlink 4" xfId="141" xr:uid="{5DC4EDF0-2C3A-4445-8D7D-D04397F24EC3}"/>
    <cellStyle name="Hyperlink 5" xfId="142" xr:uid="{29C11B9A-BCFC-4B9D-9FAA-0625C6DD6566}"/>
    <cellStyle name="Hyperlink 6" xfId="143" xr:uid="{E5F7C297-496A-4B13-B11A-2CA5B6DC7C67}"/>
    <cellStyle name="Hyperlink 7" xfId="144" xr:uid="{786D428D-7059-4457-956A-7342F548EC83}"/>
    <cellStyle name="Millares 2" xfId="3" xr:uid="{8CD5A04B-6645-41AD-A21D-1B825C9321A2}"/>
    <cellStyle name="Millares 3" xfId="76" xr:uid="{BC9ACA08-0C00-485C-A67C-114CC8521457}"/>
    <cellStyle name="Millares 4" xfId="161" xr:uid="{A29EEF3A-EFCD-48CB-8639-6F07F3435B6E}"/>
    <cellStyle name="Normal" xfId="0" builtinId="0"/>
    <cellStyle name="Normal 10" xfId="31" xr:uid="{05FF5883-6982-4F6E-BC9C-D85CEBDFD98C}"/>
    <cellStyle name="Normal 10 2" xfId="97" xr:uid="{589C1592-ABA4-4932-B1FA-F22F056ACE6D}"/>
    <cellStyle name="Normal 10 3" xfId="96" xr:uid="{80C6EE6A-07DA-414D-BF35-B3E2E3534852}"/>
    <cellStyle name="Normal 11" xfId="2" xr:uid="{AC60514D-E952-4FB8-87B1-C66182E3E4BE}"/>
    <cellStyle name="Normal 11 2" xfId="98" xr:uid="{EA182CD7-8990-4819-8C11-B82E11BC75DD}"/>
    <cellStyle name="Normal 12" xfId="99" xr:uid="{7438DE0C-4ABD-4F55-919A-EFAF2523223F}"/>
    <cellStyle name="Normal 12 2" xfId="146" xr:uid="{D56F4C7B-6337-4D36-8DBB-9D226243960F}"/>
    <cellStyle name="Normal 12 3" xfId="145" xr:uid="{B33BC906-FC7C-41B5-A99E-8CBA2C99CF3D}"/>
    <cellStyle name="Normal 13" xfId="100" xr:uid="{3092A074-40ED-40E2-8DB5-95F3A1E1FF56}"/>
    <cellStyle name="Normal 13 2" xfId="101" xr:uid="{12A6D4E5-FCC5-41AB-B426-CBDA24913E24}"/>
    <cellStyle name="Normal 14" xfId="81" xr:uid="{BE510CA1-6F65-4550-B17C-8B669F09D6D9}"/>
    <cellStyle name="Normal 14 2" xfId="147" xr:uid="{B303B4B7-7732-4EFA-BBEF-A08F8BFE54F7}"/>
    <cellStyle name="Normal 2" xfId="32" xr:uid="{2A83375A-BC60-4F23-984F-8B9D2FF95B05}"/>
    <cellStyle name="Normal 2 13" xfId="148" xr:uid="{8DECCC7B-63F2-42CE-A5C7-AC752E070B37}"/>
    <cellStyle name="Normal 2 2" xfId="33" xr:uid="{57AFD54A-0D2E-4E8B-8860-7DBF7A19D54F}"/>
    <cellStyle name="Normal 2 2 2" xfId="34" xr:uid="{840F4E7D-111D-4618-97D8-891B8CDBE672}"/>
    <cellStyle name="Normal 2 2 2 2" xfId="104" xr:uid="{23C5A606-E637-46D2-9E62-0045036E709C}"/>
    <cellStyle name="Normal 2 2 3" xfId="35" xr:uid="{FEFAD99B-5A86-46EA-B7D4-0AE01F2DB27B}"/>
    <cellStyle name="Normal 2 2 4" xfId="103" xr:uid="{4B81A830-5F78-402A-9F04-0BC1B96A649A}"/>
    <cellStyle name="Normal 2 3" xfId="105" xr:uid="{C06BCD5F-3675-4BF7-821C-8A9B3F982C13}"/>
    <cellStyle name="Normal 2 3 2" xfId="106" xr:uid="{A6F1B02F-458A-4047-BEA4-1DF589552808}"/>
    <cellStyle name="Normal 2 4" xfId="107" xr:uid="{70D636E7-6DC8-41AA-9045-82BAB3281B39}"/>
    <cellStyle name="Normal 2 5" xfId="108" xr:uid="{8FA8BDF1-066A-4D19-99F8-DF91FBB1F074}"/>
    <cellStyle name="Normal 2 6" xfId="109" xr:uid="{D6E4982B-E6F4-4B18-8ECA-031172221CB8}"/>
    <cellStyle name="Normal 2 7" xfId="102" xr:uid="{3D339DD4-54FD-457A-AC57-1CA747E81053}"/>
    <cellStyle name="Normal 2 7 2" xfId="149" xr:uid="{F7339DBF-834C-442B-BB6E-00CEC216DFA0}"/>
    <cellStyle name="Normal 3" xfId="36" xr:uid="{94A4A9CB-D6F2-4AA6-8D68-5D008B308FC4}"/>
    <cellStyle name="Normal 3 2" xfId="37" xr:uid="{42861151-71BF-46B9-B7DB-50B323AC9E69}"/>
    <cellStyle name="Normal 3 2 2" xfId="38" xr:uid="{D1ED51DE-0EB5-421C-85FC-061CE294E461}"/>
    <cellStyle name="Normal 3 3" xfId="39" xr:uid="{E01A229E-66A7-4F20-AE2E-FF8DF1218C9F}"/>
    <cellStyle name="Normal 3 3 2" xfId="40" xr:uid="{A9AED68E-A466-4CE3-97EF-6E0D2C05BB8C}"/>
    <cellStyle name="Normal 3 4" xfId="41" xr:uid="{0256C061-6882-4C3F-9145-C88B5F184DB2}"/>
    <cellStyle name="Normal 4" xfId="42" xr:uid="{C52C0990-8A5F-46F4-8526-6906F9DC7F3A}"/>
    <cellStyle name="Normal 4 2" xfId="43" xr:uid="{93BD6652-3341-48AF-82A1-C94D3893BF36}"/>
    <cellStyle name="Normal 4 2 2" xfId="44" xr:uid="{D2880FD2-643C-42A3-910B-D86AD5A3EDD4}"/>
    <cellStyle name="Normal 4 2 2 2" xfId="45" xr:uid="{E9551717-329B-433E-A017-E0ED89EB9351}"/>
    <cellStyle name="Normal 4 2 2 2 10" xfId="46" xr:uid="{E01E9F05-9936-44B0-A185-A8A26E928A18}"/>
    <cellStyle name="Normal 4 2 2 2 2" xfId="47" xr:uid="{7C541356-E70C-4371-9F96-7091D57FFE03}"/>
    <cellStyle name="Normal 4 2 2 2 3" xfId="48" xr:uid="{92712BDE-3A9F-40BA-BD8A-CCE72A1BEF10}"/>
    <cellStyle name="Normal 4 2 2 2 4" xfId="49" xr:uid="{210CA978-80CA-4F77-A6AC-E998F2EE5027}"/>
    <cellStyle name="Normal 4 2 2 2 5" xfId="50" xr:uid="{41808F22-C59D-489F-BC75-4EB21889C595}"/>
    <cellStyle name="Normal 4 2 2 2 6" xfId="51" xr:uid="{AFB3B79B-E35A-424F-B83F-EA945F762F50}"/>
    <cellStyle name="Normal 4 2 2 2 7" xfId="52" xr:uid="{2749FEE9-A08F-4112-8CC5-15BC5FAB5F5D}"/>
    <cellStyle name="Normal 4 2 2 2 8" xfId="53" xr:uid="{7EE7082B-CE35-4D4D-B890-25BF6AD1BD1C}"/>
    <cellStyle name="Normal 4 2 2 2 9" xfId="54" xr:uid="{32E68D35-C47F-4657-B9AA-45A3D033EB6A}"/>
    <cellStyle name="Normal 4 2 3" xfId="55" xr:uid="{B40242ED-6C67-4065-A7E6-98C630B90292}"/>
    <cellStyle name="Normal 4 2 3 2" xfId="56" xr:uid="{1B432ADD-8CE1-4EAB-BF47-9785732EB060}"/>
    <cellStyle name="Normal 4 2 3 2 2" xfId="57" xr:uid="{1F66667C-7EF3-4DF7-BF46-C63FBF2A1FD4}"/>
    <cellStyle name="Normal 4 2 3 2 3" xfId="58" xr:uid="{1F0071F7-6F10-48ED-9031-970C62D9837E}"/>
    <cellStyle name="Normal 4 2 3 2 4" xfId="59" xr:uid="{4006FACE-924F-4F4C-B1CB-A99FECE38E12}"/>
    <cellStyle name="Normal 4 2 4" xfId="60" xr:uid="{D89082C4-D5E0-4587-B5A0-2801F8594E74}"/>
    <cellStyle name="Normal 4 2 4 2" xfId="61" xr:uid="{6FB141C1-F80C-49D7-8B93-DCFFFA66A744}"/>
    <cellStyle name="Normal 4 2 4 3" xfId="62" xr:uid="{FD97B741-9F8F-4B4A-8739-D9CD6A209981}"/>
    <cellStyle name="Normal 4 2 5" xfId="110" xr:uid="{5D8BC92A-CC48-49FF-BE95-064A3CCD82A5}"/>
    <cellStyle name="Normal 4 3" xfId="63" xr:uid="{7E81D7AB-3D93-4E4A-B3DF-510BD5B0B28E}"/>
    <cellStyle name="Normal 4 4" xfId="150" xr:uid="{33B610F0-9CC0-4A4B-B3A1-C2A1AC1A6A8C}"/>
    <cellStyle name="Normal 5" xfId="64" xr:uid="{5A3D49C2-8F17-48B0-8F01-DC7D759529C7}"/>
    <cellStyle name="Normal 5 2" xfId="65" xr:uid="{D6DC1D03-BAAC-49A6-A59C-AEE4320E5AB7}"/>
    <cellStyle name="Normal 5 2 2" xfId="151" xr:uid="{AB350670-A46C-4D9C-9BDC-6141EFF64E57}"/>
    <cellStyle name="Normal 6" xfId="66" xr:uid="{5D3070F8-4309-4836-A18D-463D9D266881}"/>
    <cellStyle name="Normal 6 2" xfId="153" xr:uid="{286C93CC-6893-4B03-87F2-7F61F9ED6F73}"/>
    <cellStyle name="Normal 6 3" xfId="152" xr:uid="{A3E42158-5B2E-4D11-A836-C6009092AE19}"/>
    <cellStyle name="Normal 7" xfId="67" xr:uid="{392F76BB-3E37-41E4-99E5-C4DECCA45C35}"/>
    <cellStyle name="Normal 7 2" xfId="68" xr:uid="{9975223D-AE1E-482D-883F-9B5A54937BBE}"/>
    <cellStyle name="Normal 7 2 2" xfId="112" xr:uid="{0B390244-1E95-466A-B9B6-DF14A96E68C8}"/>
    <cellStyle name="Normal 7 3" xfId="111" xr:uid="{A5D16C92-2286-416E-8C5D-1ABDCD1A8C81}"/>
    <cellStyle name="Normal 8" xfId="69" xr:uid="{608D72C1-53F1-410E-9B13-4837820671BA}"/>
    <cellStyle name="Normal 8 2" xfId="113" xr:uid="{E1E67ACE-B4FC-4F4C-BEC0-17E1C840766D}"/>
    <cellStyle name="Normal 8 2 2" xfId="154" xr:uid="{2A372374-6817-4D0B-BA44-30F34D4A0C82}"/>
    <cellStyle name="Normal 9" xfId="70" xr:uid="{36555A5B-1A8E-40DD-901F-4AACD3888509}"/>
    <cellStyle name="Normal 9 2" xfId="114" xr:uid="{1785091F-AF31-4639-9890-E9AC01FA6746}"/>
    <cellStyle name="Output Amounts" xfId="155" xr:uid="{E8FD4E37-454C-4B6F-9DE5-99298F387AC9}"/>
    <cellStyle name="Output Column Headings" xfId="156" xr:uid="{F0654C74-D53C-456D-9C50-22FFE1884FB7}"/>
    <cellStyle name="Output Line Items" xfId="157" xr:uid="{E89B33A7-87B8-416E-9486-B1BFB90D21D9}"/>
    <cellStyle name="Percent 2" xfId="71" xr:uid="{D99E608E-F4B8-47E7-8FC4-EFF3E9BCE66E}"/>
    <cellStyle name="Percent 2 2" xfId="72" xr:uid="{6630CA62-34C4-4B2B-8226-7F9F78F381EE}"/>
    <cellStyle name="Percent 2 2 2" xfId="73" xr:uid="{78C684BC-4C0C-4C60-9AD5-F936A57099B9}"/>
    <cellStyle name="Percent 2 2 3" xfId="159" xr:uid="{B9DE16B7-48DA-48BD-8F32-11392721E671}"/>
    <cellStyle name="Percent 2 3" xfId="74" xr:uid="{EC46CAD0-5E21-4D65-BF8B-410805A37142}"/>
    <cellStyle name="Percent 2 3 2" xfId="160" xr:uid="{5608B7F0-4ACF-4B44-A327-C2844ECE33B0}"/>
    <cellStyle name="Percent 2 4" xfId="158" xr:uid="{213B06D6-72E6-4864-AEB8-9294471C86D3}"/>
    <cellStyle name="Percent 3" xfId="75" xr:uid="{4FFECEA6-1752-4DD1-B8E3-71B2A8ACAAFF}"/>
    <cellStyle name="Porcentaje" xfId="1" builtinId="5"/>
  </cellStyles>
  <dxfs count="0"/>
  <tableStyles count="1" defaultTableStyle="TableStyleMedium2" defaultPivotStyle="PivotStyleLight16">
    <tableStyle name="Table Style 1" pivot="0" count="0" xr9:uid="{D9800C7B-D9AB-4CFE-8D24-A0D1C27883B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Trend of the CO2 emissions in each sector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87526775130493E-2"/>
          <c:y val="9.3148594944734472E-2"/>
          <c:w val="0.80073453974503839"/>
          <c:h val="0.7284131501159788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'GHG Inventory CO2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 emissions'!$C$47:$S$47</c:f>
              <c:numCache>
                <c:formatCode>#,##0.00</c:formatCode>
                <c:ptCount val="17"/>
                <c:pt idx="0">
                  <c:v>22.3252729226</c:v>
                </c:pt>
                <c:pt idx="1">
                  <c:v>22.921947800000005</c:v>
                </c:pt>
                <c:pt idx="2">
                  <c:v>23.371101128000003</c:v>
                </c:pt>
                <c:pt idx="3">
                  <c:v>23.922914880000004</c:v>
                </c:pt>
                <c:pt idx="4">
                  <c:v>24.166158420000002</c:v>
                </c:pt>
                <c:pt idx="5">
                  <c:v>24.894971960000003</c:v>
                </c:pt>
                <c:pt idx="6">
                  <c:v>25.634996559999998</c:v>
                </c:pt>
                <c:pt idx="7">
                  <c:v>25.714810100000001</c:v>
                </c:pt>
                <c:pt idx="8">
                  <c:v>29.929619520000003</c:v>
                </c:pt>
                <c:pt idx="9">
                  <c:v>34.805819999999997</c:v>
                </c:pt>
                <c:pt idx="10">
                  <c:v>37.135860000000001</c:v>
                </c:pt>
                <c:pt idx="11">
                  <c:v>47.899450000000002</c:v>
                </c:pt>
                <c:pt idx="12">
                  <c:v>46.536629999999995</c:v>
                </c:pt>
                <c:pt idx="13">
                  <c:v>39.616120000000002</c:v>
                </c:pt>
                <c:pt idx="14">
                  <c:v>36.1464</c:v>
                </c:pt>
                <c:pt idx="15">
                  <c:v>31.925600000000003</c:v>
                </c:pt>
                <c:pt idx="16">
                  <c:v>29.076799999999999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4B-45A4-8808-39FD4CFD02EC}"/>
            </c:ext>
          </c:extLst>
        </c:ser>
        <c:ser>
          <c:idx val="2"/>
          <c:order val="2"/>
          <c:tx>
            <c:strRef>
              <c:f>'GHG Inventory CO2 emissions'!$B$102</c:f>
              <c:strCache>
                <c:ptCount val="1"/>
                <c:pt idx="0">
                  <c:v>3 - Agriculture, Forestry, and Other Land Use (AFOLU)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 emissions'!$C$102:$S$102</c:f>
              <c:numCache>
                <c:formatCode>#,##0.00</c:formatCode>
                <c:ptCount val="17"/>
                <c:pt idx="0">
                  <c:v>-23.981884958446795</c:v>
                </c:pt>
                <c:pt idx="1">
                  <c:v>-30.573779342535005</c:v>
                </c:pt>
                <c:pt idx="2">
                  <c:v>-31.285233451514625</c:v>
                </c:pt>
                <c:pt idx="3">
                  <c:v>-30.682617096792363</c:v>
                </c:pt>
                <c:pt idx="4">
                  <c:v>-32.05806249384338</c:v>
                </c:pt>
                <c:pt idx="5">
                  <c:v>-34.107192965009965</c:v>
                </c:pt>
                <c:pt idx="6">
                  <c:v>-33.046809457628996</c:v>
                </c:pt>
                <c:pt idx="7">
                  <c:v>-33.563130460777487</c:v>
                </c:pt>
                <c:pt idx="8">
                  <c:v>-20.267196211349994</c:v>
                </c:pt>
                <c:pt idx="9">
                  <c:v>-20.841333034396829</c:v>
                </c:pt>
                <c:pt idx="10">
                  <c:v>-16.255454878995764</c:v>
                </c:pt>
                <c:pt idx="11">
                  <c:v>-2.11741233706694</c:v>
                </c:pt>
                <c:pt idx="12">
                  <c:v>-4.6743036349625129</c:v>
                </c:pt>
                <c:pt idx="13">
                  <c:v>-2.0746721988072943</c:v>
                </c:pt>
                <c:pt idx="14">
                  <c:v>2.9600175784040355</c:v>
                </c:pt>
                <c:pt idx="15">
                  <c:v>3.1708566178797897</c:v>
                </c:pt>
                <c:pt idx="16">
                  <c:v>5.5755333333333335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4B-45A4-8808-39FD4CFD02EC}"/>
            </c:ext>
          </c:extLst>
        </c:ser>
        <c:ser>
          <c:idx val="3"/>
          <c:order val="3"/>
          <c:tx>
            <c:strRef>
              <c:f>'GHG Inventory CO2 emissions'!$B$136</c:f>
              <c:strCache>
                <c:ptCount val="1"/>
                <c:pt idx="0">
                  <c:v>4 - Waste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 emissions'!$C$136:$S$136</c:f>
              <c:numCache>
                <c:formatCode>#,##0.00</c:formatCode>
                <c:ptCount val="17"/>
                <c:pt idx="0">
                  <c:v>0.56415920000000008</c:v>
                </c:pt>
                <c:pt idx="1">
                  <c:v>0.55207680000000003</c:v>
                </c:pt>
                <c:pt idx="2">
                  <c:v>0.55888800000000005</c:v>
                </c:pt>
                <c:pt idx="3">
                  <c:v>0.51880400000000004</c:v>
                </c:pt>
                <c:pt idx="4">
                  <c:v>0.52330080000000001</c:v>
                </c:pt>
                <c:pt idx="5">
                  <c:v>0.52252639999999995</c:v>
                </c:pt>
                <c:pt idx="6">
                  <c:v>0.54822239999999989</c:v>
                </c:pt>
                <c:pt idx="7">
                  <c:v>0.52944319999999989</c:v>
                </c:pt>
                <c:pt idx="8">
                  <c:v>0.53775919999999999</c:v>
                </c:pt>
                <c:pt idx="9">
                  <c:v>0.51835520000000002</c:v>
                </c:pt>
                <c:pt idx="10">
                  <c:v>0.52667120000000001</c:v>
                </c:pt>
                <c:pt idx="11">
                  <c:v>0.56825119999999996</c:v>
                </c:pt>
                <c:pt idx="12">
                  <c:v>0.56825119999999996</c:v>
                </c:pt>
                <c:pt idx="13">
                  <c:v>0.58765520000000004</c:v>
                </c:pt>
                <c:pt idx="14" formatCode="#,##0.000">
                  <c:v>0.66343199999999991</c:v>
                </c:pt>
                <c:pt idx="15" formatCode="#,##0.000">
                  <c:v>0.73919999999999997</c:v>
                </c:pt>
                <c:pt idx="16" formatCode="#,##0.000">
                  <c:v>0.73953440000000004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4B-45A4-8808-39FD4CFD0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655888"/>
        <c:axId val="696655232"/>
      </c:scatterChart>
      <c:scatterChart>
        <c:scatterStyle val="smoothMarker"/>
        <c:varyColors val="0"/>
        <c:ser>
          <c:idx val="0"/>
          <c:order val="0"/>
          <c:tx>
            <c:strRef>
              <c:f>'GHG Inventory CO2 emissions'!$B$4</c:f>
              <c:strCache>
                <c:ptCount val="1"/>
                <c:pt idx="0">
                  <c:v>1 - Energy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 emissions'!$C$4:$S$4</c:f>
              <c:numCache>
                <c:formatCode>#,##0.00</c:formatCode>
                <c:ptCount val="17"/>
                <c:pt idx="0">
                  <c:v>2282.5221215245115</c:v>
                </c:pt>
                <c:pt idx="1">
                  <c:v>2448.7851991207485</c:v>
                </c:pt>
                <c:pt idx="2">
                  <c:v>2480.4728327693101</c:v>
                </c:pt>
                <c:pt idx="3">
                  <c:v>2634.7996231165835</c:v>
                </c:pt>
                <c:pt idx="4">
                  <c:v>2642.7916208044662</c:v>
                </c:pt>
                <c:pt idx="5">
                  <c:v>2829.3506463609601</c:v>
                </c:pt>
                <c:pt idx="6">
                  <c:v>3189.487325573084</c:v>
                </c:pt>
                <c:pt idx="7">
                  <c:v>3357.372407074417</c:v>
                </c:pt>
                <c:pt idx="8">
                  <c:v>3457.3473702910278</c:v>
                </c:pt>
                <c:pt idx="9">
                  <c:v>3408.9279725484012</c:v>
                </c:pt>
                <c:pt idx="10">
                  <c:v>3665.2927716177846</c:v>
                </c:pt>
                <c:pt idx="11">
                  <c:v>3677.6248629137067</c:v>
                </c:pt>
                <c:pt idx="12">
                  <c:v>3775.0830054178045</c:v>
                </c:pt>
                <c:pt idx="13">
                  <c:v>3883.4509154290927</c:v>
                </c:pt>
                <c:pt idx="14">
                  <c:v>3940.6305157619404</c:v>
                </c:pt>
                <c:pt idx="15">
                  <c:v>3990.4156483112356</c:v>
                </c:pt>
                <c:pt idx="16">
                  <c:v>4128.896879202789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4B-45A4-8808-39FD4CFD0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089952"/>
        <c:axId val="699085360"/>
      </c:scatterChart>
      <c:valAx>
        <c:axId val="6966558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232"/>
        <c:crosses val="autoZero"/>
        <c:crossBetween val="midCat"/>
      </c:valAx>
      <c:valAx>
        <c:axId val="696655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888"/>
        <c:crosses val="autoZero"/>
        <c:crossBetween val="midCat"/>
      </c:valAx>
      <c:valAx>
        <c:axId val="69908536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089952"/>
        <c:crosses val="max"/>
        <c:crossBetween val="midCat"/>
      </c:valAx>
      <c:valAx>
        <c:axId val="69908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9085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Manufacturing Industries and Construction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emissions'!$C$10:$S$10</c:f>
              <c:numCache>
                <c:formatCode>#,##0.00</c:formatCode>
                <c:ptCount val="17"/>
                <c:pt idx="0">
                  <c:v>372.21910647921959</c:v>
                </c:pt>
                <c:pt idx="1">
                  <c:v>401.61877209170245</c:v>
                </c:pt>
                <c:pt idx="2">
                  <c:v>381.52743776343704</c:v>
                </c:pt>
                <c:pt idx="3">
                  <c:v>402.04008212502447</c:v>
                </c:pt>
                <c:pt idx="4">
                  <c:v>361.16090130360374</c:v>
                </c:pt>
                <c:pt idx="5">
                  <c:v>343.71140335006066</c:v>
                </c:pt>
                <c:pt idx="6">
                  <c:v>403.07884430270877</c:v>
                </c:pt>
                <c:pt idx="7">
                  <c:v>399.52828554025609</c:v>
                </c:pt>
                <c:pt idx="8">
                  <c:v>429.55411048900652</c:v>
                </c:pt>
                <c:pt idx="9">
                  <c:v>356.32493380012511</c:v>
                </c:pt>
                <c:pt idx="10">
                  <c:v>362.68157345071637</c:v>
                </c:pt>
                <c:pt idx="11">
                  <c:v>346.39614437449978</c:v>
                </c:pt>
                <c:pt idx="12">
                  <c:v>339.59082357987131</c:v>
                </c:pt>
                <c:pt idx="13">
                  <c:v>325.04439565275811</c:v>
                </c:pt>
                <c:pt idx="14">
                  <c:v>337.37030620645078</c:v>
                </c:pt>
                <c:pt idx="15">
                  <c:v>343.7892328596219</c:v>
                </c:pt>
                <c:pt idx="16">
                  <c:v>342.18374554139695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50-4E89-9399-F46128352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Transport</a:t>
            </a:r>
            <a:r>
              <a:rPr lang="es-ES" sz="1200" b="1" baseline="0">
                <a:solidFill>
                  <a:sysClr val="windowText" lastClr="000000"/>
                </a:solidFill>
              </a:rPr>
              <a:t> sector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emissions'!$C$24:$S$24</c:f>
              <c:numCache>
                <c:formatCode>#,##0.00</c:formatCode>
                <c:ptCount val="17"/>
                <c:pt idx="0">
                  <c:v>574.90622670791652</c:v>
                </c:pt>
                <c:pt idx="1">
                  <c:v>600.4299436638438</c:v>
                </c:pt>
                <c:pt idx="2">
                  <c:v>630.83200109322979</c:v>
                </c:pt>
                <c:pt idx="3">
                  <c:v>657.30939574462275</c:v>
                </c:pt>
                <c:pt idx="4">
                  <c:v>689.21684380299814</c:v>
                </c:pt>
                <c:pt idx="5">
                  <c:v>715.66140514568531</c:v>
                </c:pt>
                <c:pt idx="6">
                  <c:v>748.50897072530552</c:v>
                </c:pt>
                <c:pt idx="7">
                  <c:v>786.14639433979266</c:v>
                </c:pt>
                <c:pt idx="8">
                  <c:v>819.46251016638234</c:v>
                </c:pt>
                <c:pt idx="9">
                  <c:v>850.73754640356185</c:v>
                </c:pt>
                <c:pt idx="10">
                  <c:v>896.85264511178082</c:v>
                </c:pt>
                <c:pt idx="11">
                  <c:v>937.98593402528627</c:v>
                </c:pt>
                <c:pt idx="12">
                  <c:v>987.12035223764326</c:v>
                </c:pt>
                <c:pt idx="13">
                  <c:v>1037.1098950888077</c:v>
                </c:pt>
                <c:pt idx="14">
                  <c:v>997.43641727802537</c:v>
                </c:pt>
                <c:pt idx="15">
                  <c:v>1087.4262617160186</c:v>
                </c:pt>
                <c:pt idx="16">
                  <c:v>1169.3020001427883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26-4E05-B894-D1D0ACE53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Other</a:t>
            </a:r>
            <a:r>
              <a:rPr lang="es-ES" sz="1200" b="1" baseline="0">
                <a:solidFill>
                  <a:sysClr val="windowText" lastClr="000000"/>
                </a:solidFill>
              </a:rPr>
              <a:t> sector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emissions'!$C$30:$S$30</c:f>
              <c:numCache>
                <c:formatCode>#,##0.00</c:formatCode>
                <c:ptCount val="17"/>
                <c:pt idx="0">
                  <c:v>198.41367836679999</c:v>
                </c:pt>
                <c:pt idx="1">
                  <c:v>200.74250100959998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227.15545777599999</c:v>
                </c:pt>
                <c:pt idx="6">
                  <c:v>219.09352763672001</c:v>
                </c:pt>
                <c:pt idx="7">
                  <c:v>210.88322157771105</c:v>
                </c:pt>
                <c:pt idx="8">
                  <c:v>220.97156699804569</c:v>
                </c:pt>
                <c:pt idx="9">
                  <c:v>230.76842691973408</c:v>
                </c:pt>
                <c:pt idx="10">
                  <c:v>236.08764193323773</c:v>
                </c:pt>
                <c:pt idx="11">
                  <c:v>238.45887517679265</c:v>
                </c:pt>
                <c:pt idx="12">
                  <c:v>233.54275207911616</c:v>
                </c:pt>
                <c:pt idx="13">
                  <c:v>233.30167505480318</c:v>
                </c:pt>
                <c:pt idx="14">
                  <c:v>236.74701337242368</c:v>
                </c:pt>
                <c:pt idx="15">
                  <c:v>246.87072756223745</c:v>
                </c:pt>
                <c:pt idx="16">
                  <c:v>248.09725702774364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E6-4183-BC82-DFCF3D15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3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6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of the IPPU sector</a:t>
            </a:r>
            <a:r>
              <a:rPr lang="es-ES" b="1" baseline="0">
                <a:solidFill>
                  <a:sysClr val="windowText" lastClr="000000"/>
                </a:solidFill>
              </a:rPr>
              <a:t> in the Republic of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717444872462908E-2"/>
          <c:y val="9.7378615946051572E-2"/>
          <c:w val="0.88687344943805846"/>
          <c:h val="0.6903036150384331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'GHG Inventory CO2eq emissions'!$B$48</c:f>
              <c:strCache>
                <c:ptCount val="1"/>
                <c:pt idx="0">
                  <c:v>2.A - Mineral Industry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'GHG Inventory CO2eq emissions'!$C$48:$S$48</c:f>
              <c:numCache>
                <c:formatCode>#,##0.00</c:formatCode>
                <c:ptCount val="17"/>
                <c:pt idx="0">
                  <c:v>2.7547100000000002</c:v>
                </c:pt>
                <c:pt idx="1">
                  <c:v>2.69807</c:v>
                </c:pt>
                <c:pt idx="2">
                  <c:v>2.4720999999999997</c:v>
                </c:pt>
                <c:pt idx="3">
                  <c:v>2.3487900000000002</c:v>
                </c:pt>
                <c:pt idx="4">
                  <c:v>1.9169099999999999</c:v>
                </c:pt>
                <c:pt idx="5">
                  <c:v>1.9705999999999999</c:v>
                </c:pt>
                <c:pt idx="6">
                  <c:v>2.0354999999999999</c:v>
                </c:pt>
                <c:pt idx="7">
                  <c:v>1.4401899999999999</c:v>
                </c:pt>
                <c:pt idx="8">
                  <c:v>1.3623099999999999</c:v>
                </c:pt>
                <c:pt idx="9">
                  <c:v>1.9458199999999999</c:v>
                </c:pt>
                <c:pt idx="10">
                  <c:v>2.1558599999999997</c:v>
                </c:pt>
                <c:pt idx="11">
                  <c:v>1.36585</c:v>
                </c:pt>
                <c:pt idx="12">
                  <c:v>1.79183</c:v>
                </c:pt>
                <c:pt idx="13">
                  <c:v>1.2909199999999998</c:v>
                </c:pt>
                <c:pt idx="14">
                  <c:v>0.8024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C-4E65-90F1-541E285A24DB}"/>
            </c:ext>
          </c:extLst>
        </c:ser>
        <c:ser>
          <c:idx val="4"/>
          <c:order val="2"/>
          <c:tx>
            <c:strRef>
              <c:f>'GHG Inventory CO2eq emissions'!$B$65</c:f>
              <c:strCache>
                <c:ptCount val="1"/>
                <c:pt idx="0">
                  <c:v>2.C - Metal Industry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'GHG Inventory CO2eq emissions'!$C$65:$S$65</c:f>
              <c:numCache>
                <c:formatCode>#,##0.00</c:formatCode>
                <c:ptCount val="17"/>
                <c:pt idx="0">
                  <c:v>19.570562922600001</c:v>
                </c:pt>
                <c:pt idx="1">
                  <c:v>20.223877800000004</c:v>
                </c:pt>
                <c:pt idx="2">
                  <c:v>20.899001128000002</c:v>
                </c:pt>
                <c:pt idx="3">
                  <c:v>21.574124880000003</c:v>
                </c:pt>
                <c:pt idx="4">
                  <c:v>22.249248420000001</c:v>
                </c:pt>
                <c:pt idx="5">
                  <c:v>22.924371960000002</c:v>
                </c:pt>
                <c:pt idx="6">
                  <c:v>23.599496559999999</c:v>
                </c:pt>
                <c:pt idx="7">
                  <c:v>24.2746201</c:v>
                </c:pt>
                <c:pt idx="8">
                  <c:v>28.567309520000002</c:v>
                </c:pt>
                <c:pt idx="9">
                  <c:v>32.86</c:v>
                </c:pt>
                <c:pt idx="10">
                  <c:v>34.980000000000004</c:v>
                </c:pt>
                <c:pt idx="11">
                  <c:v>37.1</c:v>
                </c:pt>
                <c:pt idx="12">
                  <c:v>34.131999999999998</c:v>
                </c:pt>
                <c:pt idx="13">
                  <c:v>28.302</c:v>
                </c:pt>
                <c:pt idx="14">
                  <c:v>26.5</c:v>
                </c:pt>
                <c:pt idx="15">
                  <c:v>25.44</c:v>
                </c:pt>
                <c:pt idx="16">
                  <c:v>21.411999999999999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1C-4E65-90F1-541E285A24DB}"/>
            </c:ext>
          </c:extLst>
        </c:ser>
        <c:ser>
          <c:idx val="0"/>
          <c:order val="3"/>
          <c:tx>
            <c:v>2.D - Non-Energy products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'GHG Inventory CO2eq emissions'!$C$73:$S$73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9.4336000000000002</c:v>
                </c:pt>
                <c:pt idx="12">
                  <c:v>10.612800000000002</c:v>
                </c:pt>
                <c:pt idx="13">
                  <c:v>10.023200000000003</c:v>
                </c:pt>
                <c:pt idx="14">
                  <c:v>8.8439999999999994</c:v>
                </c:pt>
                <c:pt idx="15">
                  <c:v>6.4856000000000016</c:v>
                </c:pt>
                <c:pt idx="16">
                  <c:v>7.6648000000000005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1-4376-A405-5296E5BEAA7D}"/>
            </c:ext>
          </c:extLst>
        </c:ser>
        <c:ser>
          <c:idx val="3"/>
          <c:order val="4"/>
          <c:tx>
            <c:strRef>
              <c:f>'GHG Inventory CO2eq emissions'!$B$84</c:f>
              <c:strCache>
                <c:ptCount val="1"/>
                <c:pt idx="0">
                  <c:v>2.F - Product Usees as Substitutes for Ozone Depleting Substances (ODS)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'GHG Inventory CO2eq emissions'!$C$84:$S$84</c:f>
              <c:numCache>
                <c:formatCode>#,##0.00</c:formatCode>
                <c:ptCount val="17"/>
                <c:pt idx="0">
                  <c:v>47.993026895711147</c:v>
                </c:pt>
                <c:pt idx="1">
                  <c:v>50.542347861354486</c:v>
                </c:pt>
                <c:pt idx="2">
                  <c:v>52.777595682151308</c:v>
                </c:pt>
                <c:pt idx="3">
                  <c:v>54.961731329828609</c:v>
                </c:pt>
                <c:pt idx="4">
                  <c:v>57.083071630354311</c:v>
                </c:pt>
                <c:pt idx="5">
                  <c:v>88.262570885801182</c:v>
                </c:pt>
                <c:pt idx="6">
                  <c:v>82.401742440430993</c:v>
                </c:pt>
                <c:pt idx="7">
                  <c:v>77.537479824366358</c:v>
                </c:pt>
                <c:pt idx="8">
                  <c:v>95.938813901336388</c:v>
                </c:pt>
                <c:pt idx="9">
                  <c:v>104.75428073015937</c:v>
                </c:pt>
                <c:pt idx="10">
                  <c:v>114.57624698735421</c:v>
                </c:pt>
                <c:pt idx="11">
                  <c:v>146.05064424821614</c:v>
                </c:pt>
                <c:pt idx="12">
                  <c:v>167.89229637181623</c:v>
                </c:pt>
                <c:pt idx="13">
                  <c:v>260.38478529596392</c:v>
                </c:pt>
                <c:pt idx="14">
                  <c:v>264.63798648789236</c:v>
                </c:pt>
                <c:pt idx="15">
                  <c:v>269.03044249682239</c:v>
                </c:pt>
                <c:pt idx="16">
                  <c:v>282.10414849414769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C-4E65-90F1-541E285A2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11592"/>
        <c:axId val="823113888"/>
      </c:barChart>
      <c:lineChart>
        <c:grouping val="standard"/>
        <c:varyColors val="0"/>
        <c:ser>
          <c:idx val="1"/>
          <c:order val="0"/>
          <c:tx>
            <c:strRef>
              <c:f>'GHG Inventory CO2eq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'GHG Inventory CO2eq emissions'!$C$47:$S$47</c:f>
              <c:numCache>
                <c:formatCode>#,##0.00</c:formatCode>
                <c:ptCount val="17"/>
                <c:pt idx="0">
                  <c:v>70.318299818311147</c:v>
                </c:pt>
                <c:pt idx="1">
                  <c:v>73.464295661354498</c:v>
                </c:pt>
                <c:pt idx="2">
                  <c:v>76.148696810151307</c:v>
                </c:pt>
                <c:pt idx="3">
                  <c:v>78.884646209828617</c:v>
                </c:pt>
                <c:pt idx="4">
                  <c:v>81.249230050354313</c:v>
                </c:pt>
                <c:pt idx="5">
                  <c:v>113.15754284580119</c:v>
                </c:pt>
                <c:pt idx="6">
                  <c:v>108.036739000431</c:v>
                </c:pt>
                <c:pt idx="7">
                  <c:v>103.25228992436635</c:v>
                </c:pt>
                <c:pt idx="8">
                  <c:v>125.86843342133639</c:v>
                </c:pt>
                <c:pt idx="9">
                  <c:v>139.56010073015938</c:v>
                </c:pt>
                <c:pt idx="10">
                  <c:v>151.71210698735422</c:v>
                </c:pt>
                <c:pt idx="11">
                  <c:v>193.95009424821615</c:v>
                </c:pt>
                <c:pt idx="12">
                  <c:v>214.42892637181623</c:v>
                </c:pt>
                <c:pt idx="13">
                  <c:v>300.00090529596395</c:v>
                </c:pt>
                <c:pt idx="14">
                  <c:v>300.78438648789233</c:v>
                </c:pt>
                <c:pt idx="15">
                  <c:v>300.95604249682242</c:v>
                </c:pt>
                <c:pt idx="16">
                  <c:v>311.18094849414769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1C-4E65-90F1-541E285A2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11592"/>
        <c:axId val="823113888"/>
      </c:lineChart>
      <c:catAx>
        <c:axId val="823111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3888"/>
        <c:crosses val="autoZero"/>
        <c:auto val="1"/>
        <c:lblAlgn val="ctr"/>
        <c:lblOffset val="100"/>
        <c:noMultiLvlLbl val="0"/>
      </c:catAx>
      <c:valAx>
        <c:axId val="8231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47473281691696E-2"/>
          <c:y val="0.8468875100325014"/>
          <c:w val="0.92332243702562133"/>
          <c:h val="0.15311248996749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GHG Emission Trend from Transport sector</a:t>
            </a:r>
            <a:endParaRPr lang="es-ES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'GHG Inventory CO2eq emissions'!$B$24</c:f>
              <c:strCache>
                <c:ptCount val="1"/>
                <c:pt idx="0">
                  <c:v>1.A.3 - Transport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emissions'!$C$24:$S$24</c:f>
              <c:numCache>
                <c:formatCode>#,##0.00</c:formatCode>
                <c:ptCount val="17"/>
                <c:pt idx="0">
                  <c:v>574.90622670791652</c:v>
                </c:pt>
                <c:pt idx="1">
                  <c:v>600.4299436638438</c:v>
                </c:pt>
                <c:pt idx="2">
                  <c:v>630.83200109322979</c:v>
                </c:pt>
                <c:pt idx="3">
                  <c:v>657.30939574462275</c:v>
                </c:pt>
                <c:pt idx="4">
                  <c:v>689.21684380299814</c:v>
                </c:pt>
                <c:pt idx="5">
                  <c:v>715.66140514568531</c:v>
                </c:pt>
                <c:pt idx="6">
                  <c:v>748.50897072530552</c:v>
                </c:pt>
                <c:pt idx="7">
                  <c:v>786.14639433979266</c:v>
                </c:pt>
                <c:pt idx="8">
                  <c:v>819.46251016638234</c:v>
                </c:pt>
                <c:pt idx="9">
                  <c:v>850.73754640356185</c:v>
                </c:pt>
                <c:pt idx="10">
                  <c:v>896.85264511178082</c:v>
                </c:pt>
                <c:pt idx="11">
                  <c:v>937.98593402528627</c:v>
                </c:pt>
                <c:pt idx="12">
                  <c:v>987.12035223764326</c:v>
                </c:pt>
                <c:pt idx="13">
                  <c:v>1037.1098950888077</c:v>
                </c:pt>
                <c:pt idx="14">
                  <c:v>997.43641727802537</c:v>
                </c:pt>
                <c:pt idx="15">
                  <c:v>1087.4262617160186</c:v>
                </c:pt>
                <c:pt idx="16">
                  <c:v>1169.3020001427883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64-4D8D-B87E-CFA192827423}"/>
            </c:ext>
          </c:extLst>
        </c:ser>
        <c:ser>
          <c:idx val="1"/>
          <c:order val="1"/>
          <c:tx>
            <c:strRef>
              <c:f>'GHG Inventory CO2eq emissions'!$B$25</c:f>
              <c:strCache>
                <c:ptCount val="1"/>
                <c:pt idx="0">
                  <c:v>1.A.3.a - Civil Aviation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emissions'!$C$25:$S$25</c:f>
              <c:numCache>
                <c:formatCode>#,##0.00</c:formatCode>
                <c:ptCount val="17"/>
                <c:pt idx="0">
                  <c:v>4.8130588058469463</c:v>
                </c:pt>
                <c:pt idx="1">
                  <c:v>5.0988328573798576</c:v>
                </c:pt>
                <c:pt idx="2">
                  <c:v>5.9647799036895615</c:v>
                </c:pt>
                <c:pt idx="3">
                  <c:v>6.3471242974370465</c:v>
                </c:pt>
                <c:pt idx="4">
                  <c:v>6.0668894203593045</c:v>
                </c:pt>
                <c:pt idx="5">
                  <c:v>5.4340961015488336</c:v>
                </c:pt>
                <c:pt idx="6">
                  <c:v>5.6365122706496606</c:v>
                </c:pt>
                <c:pt idx="7">
                  <c:v>6.3065137625026582</c:v>
                </c:pt>
                <c:pt idx="8">
                  <c:v>5.6397416921445611</c:v>
                </c:pt>
                <c:pt idx="9">
                  <c:v>4.2895908348274796</c:v>
                </c:pt>
                <c:pt idx="10">
                  <c:v>5.8667480752116603</c:v>
                </c:pt>
                <c:pt idx="11">
                  <c:v>6.394494495806236</c:v>
                </c:pt>
                <c:pt idx="12">
                  <c:v>6.7901989774600811</c:v>
                </c:pt>
                <c:pt idx="13">
                  <c:v>6.9739879509313667</c:v>
                </c:pt>
                <c:pt idx="14">
                  <c:v>7.2050243566392007</c:v>
                </c:pt>
                <c:pt idx="15">
                  <c:v>8.5624408333859865</c:v>
                </c:pt>
                <c:pt idx="16">
                  <c:v>9.7929292865940916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64-4D8D-B87E-CFA192827423}"/>
            </c:ext>
          </c:extLst>
        </c:ser>
        <c:ser>
          <c:idx val="2"/>
          <c:order val="2"/>
          <c:tx>
            <c:strRef>
              <c:f>'GHG Inventory CO2eq emissions'!$B$26</c:f>
              <c:strCache>
                <c:ptCount val="1"/>
                <c:pt idx="0">
                  <c:v>1.A.3.b - Road Transport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emissions'!$C$26:$S$26</c:f>
              <c:numCache>
                <c:formatCode>#,##0.00</c:formatCode>
                <c:ptCount val="17"/>
                <c:pt idx="0">
                  <c:v>539.26530763553808</c:v>
                </c:pt>
                <c:pt idx="1">
                  <c:v>562.6728547390984</c:v>
                </c:pt>
                <c:pt idx="2">
                  <c:v>586.66253491297903</c:v>
                </c:pt>
                <c:pt idx="3">
                  <c:v>610.308651831578</c:v>
                </c:pt>
                <c:pt idx="4">
                  <c:v>644.29125179377127</c:v>
                </c:pt>
                <c:pt idx="5">
                  <c:v>675.42167669627338</c:v>
                </c:pt>
                <c:pt idx="6">
                  <c:v>706.77034134421717</c:v>
                </c:pt>
                <c:pt idx="7">
                  <c:v>739.44637336836331</c:v>
                </c:pt>
                <c:pt idx="8">
                  <c:v>777.69996672309412</c:v>
                </c:pt>
                <c:pt idx="9">
                  <c:v>811.05380645658795</c:v>
                </c:pt>
                <c:pt idx="10">
                  <c:v>849.86012465837791</c:v>
                </c:pt>
                <c:pt idx="11">
                  <c:v>887.26550534853197</c:v>
                </c:pt>
                <c:pt idx="12">
                  <c:v>934.12291715533036</c:v>
                </c:pt>
                <c:pt idx="13">
                  <c:v>982.39768839912608</c:v>
                </c:pt>
                <c:pt idx="14">
                  <c:v>942.64180834842045</c:v>
                </c:pt>
                <c:pt idx="15">
                  <c:v>1022.4401679070374</c:v>
                </c:pt>
                <c:pt idx="16">
                  <c:v>1093.9621218100315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64-4D8D-B87E-CFA192827423}"/>
            </c:ext>
          </c:extLst>
        </c:ser>
        <c:ser>
          <c:idx val="3"/>
          <c:order val="3"/>
          <c:tx>
            <c:strRef>
              <c:f>'GHG Inventory CO2eq emissions'!$B$28</c:f>
              <c:strCache>
                <c:ptCount val="1"/>
                <c:pt idx="0">
                  <c:v>1.A.3.d - Water-borne Navigation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emissions'!$C$28:$S$28</c:f>
              <c:numCache>
                <c:formatCode>#,##0.00</c:formatCode>
                <c:ptCount val="17"/>
                <c:pt idx="0">
                  <c:v>30.827860266531491</c:v>
                </c:pt>
                <c:pt idx="1">
                  <c:v>32.6582560673655</c:v>
                </c:pt>
                <c:pt idx="2">
                  <c:v>38.204686276561311</c:v>
                </c:pt>
                <c:pt idx="3">
                  <c:v>40.653619615607624</c:v>
                </c:pt>
                <c:pt idx="4">
                  <c:v>38.858702588867594</c:v>
                </c:pt>
                <c:pt idx="5">
                  <c:v>34.805632347863153</c:v>
                </c:pt>
                <c:pt idx="6">
                  <c:v>36.10211702600072</c:v>
                </c:pt>
                <c:pt idx="7">
                  <c:v>40.393507208926778</c:v>
                </c:pt>
                <c:pt idx="8">
                  <c:v>36.122801751143584</c:v>
                </c:pt>
                <c:pt idx="9">
                  <c:v>35.394149112146373</c:v>
                </c:pt>
                <c:pt idx="10">
                  <c:v>41.125772378191208</c:v>
                </c:pt>
                <c:pt idx="11">
                  <c:v>44.325934180948217</c:v>
                </c:pt>
                <c:pt idx="12">
                  <c:v>46.20723610485279</c:v>
                </c:pt>
                <c:pt idx="13">
                  <c:v>47.738218738750255</c:v>
                </c:pt>
                <c:pt idx="14">
                  <c:v>47.589584572965698</c:v>
                </c:pt>
                <c:pt idx="15">
                  <c:v>56.423652975595473</c:v>
                </c:pt>
                <c:pt idx="16">
                  <c:v>65.546949046163007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64-4D8D-B87E-CFA19282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270792"/>
        <c:axId val="709267840"/>
      </c:scatterChart>
      <c:valAx>
        <c:axId val="709270792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67840"/>
        <c:crosses val="autoZero"/>
        <c:crossBetween val="midCat"/>
      </c:valAx>
      <c:valAx>
        <c:axId val="709267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70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GHG Emission Trend from Other sector</a:t>
            </a:r>
            <a:endParaRPr lang="es-ES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'GHG Inventory CO2eq emissions'!$B$30</c:f>
              <c:strCache>
                <c:ptCount val="1"/>
                <c:pt idx="0">
                  <c:v>1.A.4 - Other Sectors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emissions'!$C$30:$S$30</c:f>
              <c:numCache>
                <c:formatCode>#,##0.00</c:formatCode>
                <c:ptCount val="17"/>
                <c:pt idx="0">
                  <c:v>198.41367836679999</c:v>
                </c:pt>
                <c:pt idx="1">
                  <c:v>200.74250100959998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227.15545777599999</c:v>
                </c:pt>
                <c:pt idx="6">
                  <c:v>219.09352763672001</c:v>
                </c:pt>
                <c:pt idx="7">
                  <c:v>210.88322157771105</c:v>
                </c:pt>
                <c:pt idx="8">
                  <c:v>220.97156699804569</c:v>
                </c:pt>
                <c:pt idx="9">
                  <c:v>230.76842691973408</c:v>
                </c:pt>
                <c:pt idx="10">
                  <c:v>236.08764193323773</c:v>
                </c:pt>
                <c:pt idx="11">
                  <c:v>238.45887517679265</c:v>
                </c:pt>
                <c:pt idx="12">
                  <c:v>233.54275207911616</c:v>
                </c:pt>
                <c:pt idx="13">
                  <c:v>233.30167505480318</c:v>
                </c:pt>
                <c:pt idx="14">
                  <c:v>236.74701337242368</c:v>
                </c:pt>
                <c:pt idx="15">
                  <c:v>246.87072756223745</c:v>
                </c:pt>
                <c:pt idx="16">
                  <c:v>248.09725702774364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AB-4173-AFEE-83B9A17C1E36}"/>
            </c:ext>
          </c:extLst>
        </c:ser>
        <c:ser>
          <c:idx val="1"/>
          <c:order val="1"/>
          <c:tx>
            <c:strRef>
              <c:f>'GHG Inventory CO2eq emissions'!$B$31</c:f>
              <c:strCache>
                <c:ptCount val="1"/>
                <c:pt idx="0">
                  <c:v>1.A.4.a - Commercial/Institutional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emissions'!$C$31:$S$31</c:f>
              <c:numCache>
                <c:formatCode>#,##0.00</c:formatCode>
                <c:ptCount val="17"/>
                <c:pt idx="0">
                  <c:v>12.452824120000001</c:v>
                </c:pt>
                <c:pt idx="1">
                  <c:v>13.354134309999997</c:v>
                </c:pt>
                <c:pt idx="2">
                  <c:v>13.681490605199999</c:v>
                </c:pt>
                <c:pt idx="3">
                  <c:v>17.242185787199997</c:v>
                </c:pt>
                <c:pt idx="4">
                  <c:v>19.106948361599997</c:v>
                </c:pt>
                <c:pt idx="5">
                  <c:v>20.943130757999999</c:v>
                </c:pt>
                <c:pt idx="6">
                  <c:v>34.258080865799997</c:v>
                </c:pt>
                <c:pt idx="7">
                  <c:v>32.737492530600001</c:v>
                </c:pt>
                <c:pt idx="8">
                  <c:v>30.247932893199994</c:v>
                </c:pt>
                <c:pt idx="9">
                  <c:v>31.688656383999998</c:v>
                </c:pt>
                <c:pt idx="10">
                  <c:v>32.737630475000003</c:v>
                </c:pt>
                <c:pt idx="11">
                  <c:v>33.741765233000002</c:v>
                </c:pt>
                <c:pt idx="12">
                  <c:v>35.710549780399994</c:v>
                </c:pt>
                <c:pt idx="13">
                  <c:v>39.800530033000001</c:v>
                </c:pt>
                <c:pt idx="14">
                  <c:v>42.024752323400001</c:v>
                </c:pt>
                <c:pt idx="15">
                  <c:v>45.221927467199997</c:v>
                </c:pt>
                <c:pt idx="16">
                  <c:v>48.161141912399984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AB-4173-AFEE-83B9A17C1E36}"/>
            </c:ext>
          </c:extLst>
        </c:ser>
        <c:ser>
          <c:idx val="2"/>
          <c:order val="2"/>
          <c:tx>
            <c:strRef>
              <c:f>'GHG Inventory CO2eq emissions'!$B$32</c:f>
              <c:strCache>
                <c:ptCount val="1"/>
                <c:pt idx="0">
                  <c:v>1.A.4.b - Residential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emissions'!$C$32:$S$32</c:f>
              <c:numCache>
                <c:formatCode>#,##0.00</c:formatCode>
                <c:ptCount val="17"/>
                <c:pt idx="0">
                  <c:v>144.91349020199999</c:v>
                </c:pt>
                <c:pt idx="1">
                  <c:v>144.94274445319999</c:v>
                </c:pt>
                <c:pt idx="2">
                  <c:v>145.07145966095999</c:v>
                </c:pt>
                <c:pt idx="3">
                  <c:v>149.20355464779999</c:v>
                </c:pt>
                <c:pt idx="4">
                  <c:v>157.54330148864</c:v>
                </c:pt>
                <c:pt idx="5">
                  <c:v>161.9326091044</c:v>
                </c:pt>
                <c:pt idx="6">
                  <c:v>138.84552334051997</c:v>
                </c:pt>
                <c:pt idx="7">
                  <c:v>131.85961851031996</c:v>
                </c:pt>
                <c:pt idx="8">
                  <c:v>134.36417233467998</c:v>
                </c:pt>
                <c:pt idx="9">
                  <c:v>135.94131322644</c:v>
                </c:pt>
                <c:pt idx="10">
                  <c:v>139.20005991923998</c:v>
                </c:pt>
                <c:pt idx="11">
                  <c:v>137.07908271359997</c:v>
                </c:pt>
                <c:pt idx="12">
                  <c:v>138.24429724831998</c:v>
                </c:pt>
                <c:pt idx="13">
                  <c:v>141.13546129067998</c:v>
                </c:pt>
                <c:pt idx="14">
                  <c:v>144.48912860651998</c:v>
                </c:pt>
                <c:pt idx="15">
                  <c:v>148.86826903744</c:v>
                </c:pt>
                <c:pt idx="16">
                  <c:v>149.75459350163996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AB-4173-AFEE-83B9A17C1E36}"/>
            </c:ext>
          </c:extLst>
        </c:ser>
        <c:ser>
          <c:idx val="3"/>
          <c:order val="3"/>
          <c:tx>
            <c:strRef>
              <c:f>'GHG Inventory CO2eq emissions'!$B$33</c:f>
              <c:strCache>
                <c:ptCount val="1"/>
                <c:pt idx="0">
                  <c:v>1.A.4.c - Agriculture/Forestry/Fishing/Fish Farms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emissions'!$C$33:$S$33</c:f>
              <c:numCache>
                <c:formatCode>#,##0.00</c:formatCode>
                <c:ptCount val="17"/>
                <c:pt idx="0">
                  <c:v>41.047364044800005</c:v>
                </c:pt>
                <c:pt idx="1">
                  <c:v>42.445622246399999</c:v>
                </c:pt>
                <c:pt idx="2">
                  <c:v>42.077632204799997</c:v>
                </c:pt>
                <c:pt idx="3">
                  <c:v>51.515386982399995</c:v>
                </c:pt>
                <c:pt idx="4">
                  <c:v>44.000924236799996</c:v>
                </c:pt>
                <c:pt idx="5">
                  <c:v>44.279717913599995</c:v>
                </c:pt>
                <c:pt idx="6">
                  <c:v>45.989923430399998</c:v>
                </c:pt>
                <c:pt idx="7">
                  <c:v>46.286110536791043</c:v>
                </c:pt>
                <c:pt idx="8">
                  <c:v>56.359461770165751</c:v>
                </c:pt>
                <c:pt idx="9">
                  <c:v>63.138457309294068</c:v>
                </c:pt>
                <c:pt idx="10">
                  <c:v>64.149951538997755</c:v>
                </c:pt>
                <c:pt idx="11">
                  <c:v>67.638027230192634</c:v>
                </c:pt>
                <c:pt idx="12">
                  <c:v>59.587905050396152</c:v>
                </c:pt>
                <c:pt idx="13">
                  <c:v>52.365683731123184</c:v>
                </c:pt>
                <c:pt idx="14">
                  <c:v>50.233132442503681</c:v>
                </c:pt>
                <c:pt idx="15">
                  <c:v>52.780531057597443</c:v>
                </c:pt>
                <c:pt idx="16">
                  <c:v>50.181521613703673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8AB-4173-AFEE-83B9A17C1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270792"/>
        <c:axId val="709267840"/>
      </c:scatterChart>
      <c:valAx>
        <c:axId val="709270792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67840"/>
        <c:crosses val="autoZero"/>
        <c:crossBetween val="midCat"/>
      </c:valAx>
      <c:valAx>
        <c:axId val="709267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70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Lime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emissions'!$C$50:$S$50</c:f>
              <c:numCache>
                <c:formatCode>#,##0.00</c:formatCode>
                <c:ptCount val="17"/>
                <c:pt idx="0">
                  <c:v>2.7547100000000002</c:v>
                </c:pt>
                <c:pt idx="1">
                  <c:v>2.69807</c:v>
                </c:pt>
                <c:pt idx="2">
                  <c:v>2.4720999999999997</c:v>
                </c:pt>
                <c:pt idx="3">
                  <c:v>2.3487900000000002</c:v>
                </c:pt>
                <c:pt idx="4">
                  <c:v>1.9169099999999999</c:v>
                </c:pt>
                <c:pt idx="5">
                  <c:v>1.9705999999999999</c:v>
                </c:pt>
                <c:pt idx="6">
                  <c:v>2.0354999999999999</c:v>
                </c:pt>
                <c:pt idx="7">
                  <c:v>1.4401899999999999</c:v>
                </c:pt>
                <c:pt idx="8">
                  <c:v>1.3623099999999999</c:v>
                </c:pt>
                <c:pt idx="9">
                  <c:v>1.9458199999999999</c:v>
                </c:pt>
                <c:pt idx="10">
                  <c:v>2.1558599999999997</c:v>
                </c:pt>
                <c:pt idx="11">
                  <c:v>1.36585</c:v>
                </c:pt>
                <c:pt idx="12">
                  <c:v>1.79183</c:v>
                </c:pt>
                <c:pt idx="13">
                  <c:v>1.2909199999999998</c:v>
                </c:pt>
                <c:pt idx="14">
                  <c:v>0.8024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F6-4C62-B3C7-A194E23F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Iron and Steel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emissions'!$C$66:$S$66</c:f>
              <c:numCache>
                <c:formatCode>#,##0.00</c:formatCode>
                <c:ptCount val="17"/>
                <c:pt idx="0">
                  <c:v>19.570562922600001</c:v>
                </c:pt>
                <c:pt idx="1">
                  <c:v>20.223877800000004</c:v>
                </c:pt>
                <c:pt idx="2">
                  <c:v>20.899001128000002</c:v>
                </c:pt>
                <c:pt idx="3">
                  <c:v>21.574124880000003</c:v>
                </c:pt>
                <c:pt idx="4">
                  <c:v>22.249248420000001</c:v>
                </c:pt>
                <c:pt idx="5">
                  <c:v>22.924371960000002</c:v>
                </c:pt>
                <c:pt idx="6">
                  <c:v>23.599496559999999</c:v>
                </c:pt>
                <c:pt idx="7">
                  <c:v>24.2746201</c:v>
                </c:pt>
                <c:pt idx="8">
                  <c:v>28.567309520000002</c:v>
                </c:pt>
                <c:pt idx="9">
                  <c:v>32.86</c:v>
                </c:pt>
                <c:pt idx="10">
                  <c:v>34.980000000000004</c:v>
                </c:pt>
                <c:pt idx="11">
                  <c:v>37.1</c:v>
                </c:pt>
                <c:pt idx="12">
                  <c:v>34.131999999999998</c:v>
                </c:pt>
                <c:pt idx="13">
                  <c:v>28.302</c:v>
                </c:pt>
                <c:pt idx="14">
                  <c:v>26.5</c:v>
                </c:pt>
                <c:pt idx="15">
                  <c:v>25.44</c:v>
                </c:pt>
                <c:pt idx="16">
                  <c:v>21.411999999999999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AF-4871-894C-DF84F81D4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GHG Emission Trend from Product Uses as ODS</a:t>
            </a:r>
            <a:endParaRPr lang="es-ES" sz="14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'GHG Inventory CO2eq emissions'!$B$84</c:f>
              <c:strCache>
                <c:ptCount val="1"/>
                <c:pt idx="0">
                  <c:v>2.F - Product Usees as Substitutes for Ozone Depleting Substances (ODS)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emissions'!$C$84:$S$84</c:f>
              <c:numCache>
                <c:formatCode>#,##0.00</c:formatCode>
                <c:ptCount val="17"/>
                <c:pt idx="0">
                  <c:v>47.993026895711147</c:v>
                </c:pt>
                <c:pt idx="1">
                  <c:v>50.542347861354486</c:v>
                </c:pt>
                <c:pt idx="2">
                  <c:v>52.777595682151308</c:v>
                </c:pt>
                <c:pt idx="3">
                  <c:v>54.961731329828609</c:v>
                </c:pt>
                <c:pt idx="4">
                  <c:v>57.083071630354311</c:v>
                </c:pt>
                <c:pt idx="5">
                  <c:v>88.262570885801182</c:v>
                </c:pt>
                <c:pt idx="6">
                  <c:v>82.401742440430993</c:v>
                </c:pt>
                <c:pt idx="7">
                  <c:v>77.537479824366358</c:v>
                </c:pt>
                <c:pt idx="8">
                  <c:v>95.938813901336388</c:v>
                </c:pt>
                <c:pt idx="9">
                  <c:v>104.75428073015937</c:v>
                </c:pt>
                <c:pt idx="10">
                  <c:v>114.57624698735421</c:v>
                </c:pt>
                <c:pt idx="11">
                  <c:v>146.05064424821614</c:v>
                </c:pt>
                <c:pt idx="12">
                  <c:v>167.89229637181623</c:v>
                </c:pt>
                <c:pt idx="13">
                  <c:v>260.38478529596392</c:v>
                </c:pt>
                <c:pt idx="14">
                  <c:v>264.63798648789236</c:v>
                </c:pt>
                <c:pt idx="15">
                  <c:v>269.03044249682239</c:v>
                </c:pt>
                <c:pt idx="16">
                  <c:v>282.10414849414769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0D-4546-9D7E-172C3109CE4A}"/>
            </c:ext>
          </c:extLst>
        </c:ser>
        <c:ser>
          <c:idx val="1"/>
          <c:order val="1"/>
          <c:tx>
            <c:strRef>
              <c:f>'GHG Inventory CO2eq emissions'!$B$86</c:f>
              <c:strCache>
                <c:ptCount val="1"/>
                <c:pt idx="0">
                  <c:v>2.F.1.a - Refrigeration and Stationary Air Conditioning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emissions'!$C$86:$S$86</c:f>
              <c:numCache>
                <c:formatCode>#,##0.00</c:formatCode>
                <c:ptCount val="17"/>
                <c:pt idx="0">
                  <c:v>47.558176895711149</c:v>
                </c:pt>
                <c:pt idx="1">
                  <c:v>49.737875361354483</c:v>
                </c:pt>
                <c:pt idx="2">
                  <c:v>51.64334405715131</c:v>
                </c:pt>
                <c:pt idx="3">
                  <c:v>53.527667448578612</c:v>
                </c:pt>
                <c:pt idx="4">
                  <c:v>55.384417331291814</c:v>
                </c:pt>
                <c:pt idx="5">
                  <c:v>86.323414731598064</c:v>
                </c:pt>
                <c:pt idx="6">
                  <c:v>80.248409709358342</c:v>
                </c:pt>
                <c:pt idx="7">
                  <c:v>74.839397002954598</c:v>
                </c:pt>
                <c:pt idx="8">
                  <c:v>90.322643503136391</c:v>
                </c:pt>
                <c:pt idx="9">
                  <c:v>98.822235891689374</c:v>
                </c:pt>
                <c:pt idx="10">
                  <c:v>108.57850887465472</c:v>
                </c:pt>
                <c:pt idx="11">
                  <c:v>139.15271685242158</c:v>
                </c:pt>
                <c:pt idx="12">
                  <c:v>160.90975808539085</c:v>
                </c:pt>
                <c:pt idx="13">
                  <c:v>253.47657775250232</c:v>
                </c:pt>
                <c:pt idx="14">
                  <c:v>257.70326007595003</c:v>
                </c:pt>
                <c:pt idx="15">
                  <c:v>260.3567850466714</c:v>
                </c:pt>
                <c:pt idx="16">
                  <c:v>273.15669528651938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0D-4546-9D7E-172C3109CE4A}"/>
            </c:ext>
          </c:extLst>
        </c:ser>
        <c:ser>
          <c:idx val="2"/>
          <c:order val="2"/>
          <c:tx>
            <c:strRef>
              <c:f>'GHG Inventory CO2eq emissions'!$B$87</c:f>
              <c:strCache>
                <c:ptCount val="1"/>
                <c:pt idx="0">
                  <c:v>2.F.1.b - Mobile Air Conditioning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emissions'!$C$87:$S$87</c:f>
              <c:numCache>
                <c:formatCode>#,##0.00</c:formatCode>
                <c:ptCount val="17"/>
                <c:pt idx="0">
                  <c:v>0.4348499999999999</c:v>
                </c:pt>
                <c:pt idx="1">
                  <c:v>0.80447249999999992</c:v>
                </c:pt>
                <c:pt idx="2">
                  <c:v>1.1342516250000001</c:v>
                </c:pt>
                <c:pt idx="3">
                  <c:v>1.4340638812499997</c:v>
                </c:pt>
                <c:pt idx="4">
                  <c:v>1.6986542990625</c:v>
                </c:pt>
                <c:pt idx="5">
                  <c:v>1.939156154203125</c:v>
                </c:pt>
                <c:pt idx="6">
                  <c:v>2.1533327310726564</c:v>
                </c:pt>
                <c:pt idx="7">
                  <c:v>2.698082821411758</c:v>
                </c:pt>
                <c:pt idx="8">
                  <c:v>5.6161703981999933</c:v>
                </c:pt>
                <c:pt idx="9">
                  <c:v>5.9320448384699942</c:v>
                </c:pt>
                <c:pt idx="10">
                  <c:v>5.9977381126994951</c:v>
                </c:pt>
                <c:pt idx="11">
                  <c:v>6.8979273957945715</c:v>
                </c:pt>
                <c:pt idx="12">
                  <c:v>6.9825382864253855</c:v>
                </c:pt>
                <c:pt idx="13">
                  <c:v>6.9082075434615762</c:v>
                </c:pt>
                <c:pt idx="14">
                  <c:v>6.9347264119423402</c:v>
                </c:pt>
                <c:pt idx="15">
                  <c:v>8.6736574501509907</c:v>
                </c:pt>
                <c:pt idx="16">
                  <c:v>8.9474532076283388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0D-4546-9D7E-172C3109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270792"/>
        <c:axId val="709267840"/>
      </c:scatterChart>
      <c:valAx>
        <c:axId val="709270792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67840"/>
        <c:crosses val="autoZero"/>
        <c:crossBetween val="midCat"/>
      </c:valAx>
      <c:valAx>
        <c:axId val="709267840"/>
        <c:scaling>
          <c:orientation val="minMax"/>
          <c:max val="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70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38617945294502E-2"/>
          <c:y val="0.85908455682993667"/>
          <c:w val="0.94739967878205533"/>
          <c:h val="0.12810701125494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of the AFOLU sector</a:t>
            </a:r>
            <a:r>
              <a:rPr lang="es-ES" b="1" baseline="0">
                <a:solidFill>
                  <a:sysClr val="windowText" lastClr="000000"/>
                </a:solidFill>
              </a:rPr>
              <a:t> in the Republic of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717444872462908E-2"/>
          <c:y val="9.7378615946051572E-2"/>
          <c:w val="0.88687344943805846"/>
          <c:h val="0.6903036150384331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'GHG Inventory CO2eq emissions'!$B$103</c:f>
              <c:strCache>
                <c:ptCount val="1"/>
                <c:pt idx="0">
                  <c:v>3.A - Livestock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'GHG Inventory CO2eq emissions'!$C$103:$S$103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11.7351045</c:v>
                </c:pt>
                <c:pt idx="15">
                  <c:v>11.002025999999999</c:v>
                </c:pt>
                <c:pt idx="16">
                  <c:v>4.8617099999999995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5-4FF1-81C1-DF23FA8C49BA}"/>
            </c:ext>
          </c:extLst>
        </c:ser>
        <c:ser>
          <c:idx val="3"/>
          <c:order val="2"/>
          <c:tx>
            <c:strRef>
              <c:f>'GHG Inventory CO2eq emissions'!$B$124</c:f>
              <c:strCache>
                <c:ptCount val="1"/>
                <c:pt idx="0">
                  <c:v>3.C - Aggregate sources and non-CO2 emissions sources on land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'GHG Inventory CO2eq emissions'!$C$124:$S$124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46.053081520757132</c:v>
                </c:pt>
                <c:pt idx="15">
                  <c:v>9.4988099800000008</c:v>
                </c:pt>
                <c:pt idx="16">
                  <c:v>46.315294373333337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5-4FF1-81C1-DF23FA8C49BA}"/>
            </c:ext>
          </c:extLst>
        </c:ser>
        <c:ser>
          <c:idx val="0"/>
          <c:order val="3"/>
          <c:tx>
            <c:strRef>
              <c:f>'GHG Inventory CO2eq emissions'!$B$133</c:f>
              <c:strCache>
                <c:ptCount val="1"/>
                <c:pt idx="0">
                  <c:v>3.D - Other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'GHG Inventory CO2eq emissions'!$C$133:$S$133</c:f>
              <c:numCache>
                <c:formatCode>#,##0.00</c:formatCode>
                <c:ptCount val="17"/>
                <c:pt idx="0">
                  <c:v>-23.981884958446795</c:v>
                </c:pt>
                <c:pt idx="1">
                  <c:v>-30.573779342535005</c:v>
                </c:pt>
                <c:pt idx="2">
                  <c:v>-31.285233451514625</c:v>
                </c:pt>
                <c:pt idx="3">
                  <c:v>-30.682617096792363</c:v>
                </c:pt>
                <c:pt idx="4">
                  <c:v>-32.05806249384338</c:v>
                </c:pt>
                <c:pt idx="5">
                  <c:v>-34.107192965009965</c:v>
                </c:pt>
                <c:pt idx="6">
                  <c:v>-33.046809457628996</c:v>
                </c:pt>
                <c:pt idx="7">
                  <c:v>-33.563130460777487</c:v>
                </c:pt>
                <c:pt idx="8">
                  <c:v>-20.267196211349994</c:v>
                </c:pt>
                <c:pt idx="9">
                  <c:v>-20.841333034396829</c:v>
                </c:pt>
                <c:pt idx="10">
                  <c:v>-16.255454878995764</c:v>
                </c:pt>
                <c:pt idx="11">
                  <c:v>-2.11741233706694</c:v>
                </c:pt>
                <c:pt idx="12">
                  <c:v>-4.6743036349625129</c:v>
                </c:pt>
                <c:pt idx="13">
                  <c:v>-2.0746721988072943</c:v>
                </c:pt>
                <c:pt idx="14">
                  <c:v>-2.583982421595965</c:v>
                </c:pt>
                <c:pt idx="15">
                  <c:v>-2.5139433821202104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5-4167-97AD-D2853229B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11592"/>
        <c:axId val="823113888"/>
      </c:barChart>
      <c:lineChart>
        <c:grouping val="standard"/>
        <c:varyColors val="0"/>
        <c:ser>
          <c:idx val="1"/>
          <c:order val="0"/>
          <c:tx>
            <c:strRef>
              <c:f>'GHG Inventory CO2eq emissions'!$B$102</c:f>
              <c:strCache>
                <c:ptCount val="1"/>
                <c:pt idx="0">
                  <c:v>3 - Agriculture, Forestry, and Other Land Use (AFOLU)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'GHG Inventory CO2eq emissions'!$C$102:$S$102</c:f>
              <c:numCache>
                <c:formatCode>#,##0.00</c:formatCode>
                <c:ptCount val="17"/>
                <c:pt idx="0">
                  <c:v>-23.981884958446795</c:v>
                </c:pt>
                <c:pt idx="1">
                  <c:v>-30.573779342535005</c:v>
                </c:pt>
                <c:pt idx="2">
                  <c:v>-31.285233451514625</c:v>
                </c:pt>
                <c:pt idx="3">
                  <c:v>-30.682617096792363</c:v>
                </c:pt>
                <c:pt idx="4">
                  <c:v>-32.05806249384338</c:v>
                </c:pt>
                <c:pt idx="5">
                  <c:v>-34.107192965009965</c:v>
                </c:pt>
                <c:pt idx="6">
                  <c:v>-33.046809457628996</c:v>
                </c:pt>
                <c:pt idx="7">
                  <c:v>-33.563130460777487</c:v>
                </c:pt>
                <c:pt idx="8">
                  <c:v>-20.267196211349994</c:v>
                </c:pt>
                <c:pt idx="9">
                  <c:v>-20.841333034396829</c:v>
                </c:pt>
                <c:pt idx="10">
                  <c:v>-16.255454878995764</c:v>
                </c:pt>
                <c:pt idx="11">
                  <c:v>-2.11741233706694</c:v>
                </c:pt>
                <c:pt idx="12">
                  <c:v>-4.6743036349625129</c:v>
                </c:pt>
                <c:pt idx="13">
                  <c:v>-2.0746721988072943</c:v>
                </c:pt>
                <c:pt idx="14">
                  <c:v>55.204203599161175</c:v>
                </c:pt>
                <c:pt idx="15">
                  <c:v>17.986892597879788</c:v>
                </c:pt>
                <c:pt idx="16">
                  <c:v>51.17700437333334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E5-4FF1-81C1-DF23FA8C4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11592"/>
        <c:axId val="823113888"/>
      </c:lineChart>
      <c:catAx>
        <c:axId val="823111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3888"/>
        <c:crosses val="autoZero"/>
        <c:auto val="1"/>
        <c:lblAlgn val="ctr"/>
        <c:lblOffset val="100"/>
        <c:noMultiLvlLbl val="0"/>
      </c:catAx>
      <c:valAx>
        <c:axId val="8231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047473281691696E-2"/>
          <c:y val="0.84927858039175452"/>
          <c:w val="0.47630406037104511"/>
          <c:h val="0.15072138902762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Trend of the CH4 emissions in each sector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618596497916917E-2"/>
          <c:y val="9.3148594944734472E-2"/>
          <c:w val="0.83581212696784202"/>
          <c:h val="0.72841315011597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'GHG Inventory CH4 emissions'!$B$4</c:f>
              <c:strCache>
                <c:ptCount val="1"/>
                <c:pt idx="0">
                  <c:v>1 - Energy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CH4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CH4 emissions'!$C$4:$S$4</c:f>
              <c:numCache>
                <c:formatCode>#,##0.00</c:formatCode>
                <c:ptCount val="17"/>
                <c:pt idx="0">
                  <c:v>0.60449651641235991</c:v>
                </c:pt>
                <c:pt idx="1">
                  <c:v>0.63713988728973181</c:v>
                </c:pt>
                <c:pt idx="2">
                  <c:v>0.63571018332940632</c:v>
                </c:pt>
                <c:pt idx="3">
                  <c:v>0.62921488522898783</c:v>
                </c:pt>
                <c:pt idx="4">
                  <c:v>0.6479090149287402</c:v>
                </c:pt>
                <c:pt idx="5">
                  <c:v>0.64162825646213661</c:v>
                </c:pt>
                <c:pt idx="6">
                  <c:v>0.64886473264197964</c:v>
                </c:pt>
                <c:pt idx="7">
                  <c:v>0.61753902354435419</c:v>
                </c:pt>
                <c:pt idx="8">
                  <c:v>0.6774571263057253</c:v>
                </c:pt>
                <c:pt idx="9">
                  <c:v>0.6460473932962022</c:v>
                </c:pt>
                <c:pt idx="10">
                  <c:v>0.66964018475643494</c:v>
                </c:pt>
                <c:pt idx="11">
                  <c:v>0.65759429117684343</c:v>
                </c:pt>
                <c:pt idx="12">
                  <c:v>0.65364098112565583</c:v>
                </c:pt>
                <c:pt idx="13">
                  <c:v>0.66358142636539053</c:v>
                </c:pt>
                <c:pt idx="14">
                  <c:v>0.63160775530744762</c:v>
                </c:pt>
                <c:pt idx="15">
                  <c:v>0.69491879945418289</c:v>
                </c:pt>
                <c:pt idx="16">
                  <c:v>0.68962242542750984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15-4476-8C8E-A17AE6FF4082}"/>
            </c:ext>
          </c:extLst>
        </c:ser>
        <c:ser>
          <c:idx val="1"/>
          <c:order val="1"/>
          <c:tx>
            <c:strRef>
              <c:f>'GHG Inventory CH4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CH4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CH4 emissions'!$C$47:$S$47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15-4476-8C8E-A17AE6FF4082}"/>
            </c:ext>
          </c:extLst>
        </c:ser>
        <c:ser>
          <c:idx val="2"/>
          <c:order val="2"/>
          <c:tx>
            <c:strRef>
              <c:f>'GHG Inventory CH4 emissions'!$B$102</c:f>
              <c:strCache>
                <c:ptCount val="1"/>
                <c:pt idx="0">
                  <c:v>3 - Agriculture, Forestry, and Other Land Use (AFOLU)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CH4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CH4 emissions'!$C$102:$S$102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0.55881449999999999</c:v>
                </c:pt>
                <c:pt idx="15">
                  <c:v>0.52390599999999998</c:v>
                </c:pt>
                <c:pt idx="16">
                  <c:v>0.23150999999999999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15-4476-8C8E-A17AE6FF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655888"/>
        <c:axId val="696655232"/>
      </c:scatterChart>
      <c:scatterChart>
        <c:scatterStyle val="smoothMarker"/>
        <c:varyColors val="0"/>
        <c:ser>
          <c:idx val="3"/>
          <c:order val="3"/>
          <c:tx>
            <c:strRef>
              <c:f>'GHG Inventory CH4 emissions'!$B$136</c:f>
              <c:strCache>
                <c:ptCount val="1"/>
                <c:pt idx="0">
                  <c:v>4 - Waste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CH4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CH4 emissions'!$C$136:$S$136</c:f>
              <c:numCache>
                <c:formatCode>#,##0.00</c:formatCode>
                <c:ptCount val="17"/>
                <c:pt idx="0">
                  <c:v>25.778500396985883</c:v>
                </c:pt>
                <c:pt idx="1">
                  <c:v>26.45545108256518</c:v>
                </c:pt>
                <c:pt idx="2">
                  <c:v>26.366812984620907</c:v>
                </c:pt>
                <c:pt idx="3">
                  <c:v>27.285722994730307</c:v>
                </c:pt>
                <c:pt idx="4">
                  <c:v>28.178976311105352</c:v>
                </c:pt>
                <c:pt idx="5">
                  <c:v>28.523767299467547</c:v>
                </c:pt>
                <c:pt idx="6">
                  <c:v>28.838946203683307</c:v>
                </c:pt>
                <c:pt idx="7">
                  <c:v>29.137676908356429</c:v>
                </c:pt>
                <c:pt idx="8">
                  <c:v>29.496872479201379</c:v>
                </c:pt>
                <c:pt idx="9">
                  <c:v>27.654099915598273</c:v>
                </c:pt>
                <c:pt idx="10">
                  <c:v>28.994379870166966</c:v>
                </c:pt>
                <c:pt idx="11">
                  <c:v>29.683820883053642</c:v>
                </c:pt>
                <c:pt idx="12">
                  <c:v>29.156448146109469</c:v>
                </c:pt>
                <c:pt idx="13">
                  <c:v>27.841513010395921</c:v>
                </c:pt>
                <c:pt idx="14">
                  <c:v>27.880334665664648</c:v>
                </c:pt>
                <c:pt idx="15">
                  <c:v>26.9415310762103</c:v>
                </c:pt>
                <c:pt idx="16">
                  <c:v>27.031339334988637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15-4476-8C8E-A17AE6FF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846616"/>
        <c:axId val="703840384"/>
      </c:scatterChart>
      <c:valAx>
        <c:axId val="6966558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232"/>
        <c:crosses val="autoZero"/>
        <c:crossBetween val="midCat"/>
      </c:valAx>
      <c:valAx>
        <c:axId val="696655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CH4/year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888"/>
        <c:crosses val="autoZero"/>
        <c:crossBetween val="midCat"/>
      </c:valAx>
      <c:valAx>
        <c:axId val="7038403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846616"/>
        <c:crosses val="max"/>
        <c:crossBetween val="midCat"/>
      </c:valAx>
      <c:valAx>
        <c:axId val="703846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3840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07466708721248E-2"/>
          <c:y val="0.88787417633286436"/>
          <c:w val="0.8499897318674311"/>
          <c:h val="9.7342303295754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of the Waste sector</a:t>
            </a:r>
            <a:r>
              <a:rPr lang="es-ES" b="1" baseline="0">
                <a:solidFill>
                  <a:sysClr val="windowText" lastClr="000000"/>
                </a:solidFill>
              </a:rPr>
              <a:t> in the Republic of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717444872462908E-2"/>
          <c:y val="9.7378615946051572E-2"/>
          <c:w val="0.88687344943805846"/>
          <c:h val="0.6903036150384331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'GHG Inventory CO2eq emissions'!$B$137</c:f>
              <c:strCache>
                <c:ptCount val="1"/>
                <c:pt idx="0">
                  <c:v>4.A - Solid Waste Disposal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'GHG Inventory CO2eq emissions'!$C$137:$S$137</c:f>
              <c:numCache>
                <c:formatCode>#,##0.00</c:formatCode>
                <c:ptCount val="17"/>
                <c:pt idx="0">
                  <c:v>352.64523660091834</c:v>
                </c:pt>
                <c:pt idx="1">
                  <c:v>356.95406592417044</c:v>
                </c:pt>
                <c:pt idx="2">
                  <c:v>370.03486172821539</c:v>
                </c:pt>
                <c:pt idx="3">
                  <c:v>386.47217171004127</c:v>
                </c:pt>
                <c:pt idx="4">
                  <c:v>400.0946107135419</c:v>
                </c:pt>
                <c:pt idx="5">
                  <c:v>413.28021434610542</c:v>
                </c:pt>
                <c:pt idx="6">
                  <c:v>430.84781538200849</c:v>
                </c:pt>
                <c:pt idx="7">
                  <c:v>442.97999958751365</c:v>
                </c:pt>
                <c:pt idx="8">
                  <c:v>448.91410702695214</c:v>
                </c:pt>
                <c:pt idx="9">
                  <c:v>408.19024458947536</c:v>
                </c:pt>
                <c:pt idx="10">
                  <c:v>438.71703204136003</c:v>
                </c:pt>
                <c:pt idx="11">
                  <c:v>446.7090202251681</c:v>
                </c:pt>
                <c:pt idx="12">
                  <c:v>439.18028125559181</c:v>
                </c:pt>
                <c:pt idx="13">
                  <c:v>415.52964095180624</c:v>
                </c:pt>
                <c:pt idx="14">
                  <c:v>416.49610782272333</c:v>
                </c:pt>
                <c:pt idx="15">
                  <c:v>402.21511666882981</c:v>
                </c:pt>
                <c:pt idx="16">
                  <c:v>403.30375662842295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4-4CEB-82E2-15586CCDFA05}"/>
            </c:ext>
          </c:extLst>
        </c:ser>
        <c:ser>
          <c:idx val="4"/>
          <c:order val="2"/>
          <c:tx>
            <c:strRef>
              <c:f>'GHG Inventory CO2eq emissions'!$B$141</c:f>
              <c:strCache>
                <c:ptCount val="1"/>
                <c:pt idx="0">
                  <c:v>4.B - Biological Treatment of Solid Waste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'GHG Inventory CO2eq emissions'!$C$141:$S$141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0.81639359999999994</c:v>
                </c:pt>
                <c:pt idx="12">
                  <c:v>5.5099439999999991</c:v>
                </c:pt>
                <c:pt idx="13">
                  <c:v>3.0503088000000003</c:v>
                </c:pt>
                <c:pt idx="14">
                  <c:v>6.4994687999999998</c:v>
                </c:pt>
                <c:pt idx="15">
                  <c:v>6.0158735999999999</c:v>
                </c:pt>
                <c:pt idx="16">
                  <c:v>6.067987200000001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24-4CEB-82E2-15586CCDFA05}"/>
            </c:ext>
          </c:extLst>
        </c:ser>
        <c:ser>
          <c:idx val="3"/>
          <c:order val="3"/>
          <c:tx>
            <c:strRef>
              <c:f>'GHG Inventory CO2eq emissions'!$B$142</c:f>
              <c:strCache>
                <c:ptCount val="1"/>
                <c:pt idx="0">
                  <c:v>4.C - Incineration and Open Burning of Waste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'GHG Inventory CO2eq emissions'!$C$142:$S$142</c:f>
              <c:numCache>
                <c:formatCode>#,##0.00</c:formatCode>
                <c:ptCount val="17"/>
                <c:pt idx="0">
                  <c:v>0.56415920000000008</c:v>
                </c:pt>
                <c:pt idx="1">
                  <c:v>0.55207680000000003</c:v>
                </c:pt>
                <c:pt idx="2">
                  <c:v>0.55888800000000005</c:v>
                </c:pt>
                <c:pt idx="3">
                  <c:v>0.51880400000000004</c:v>
                </c:pt>
                <c:pt idx="4">
                  <c:v>0.52330080000000001</c:v>
                </c:pt>
                <c:pt idx="5">
                  <c:v>0.52252639999999995</c:v>
                </c:pt>
                <c:pt idx="6">
                  <c:v>0.54822239999999989</c:v>
                </c:pt>
                <c:pt idx="7">
                  <c:v>0.52944319999999989</c:v>
                </c:pt>
                <c:pt idx="8">
                  <c:v>0.53775919999999999</c:v>
                </c:pt>
                <c:pt idx="9">
                  <c:v>0.51835520000000002</c:v>
                </c:pt>
                <c:pt idx="10">
                  <c:v>0.52667120000000001</c:v>
                </c:pt>
                <c:pt idx="11">
                  <c:v>0.56825119999999996</c:v>
                </c:pt>
                <c:pt idx="12">
                  <c:v>0.56825119999999996</c:v>
                </c:pt>
                <c:pt idx="13">
                  <c:v>0.58765520000000004</c:v>
                </c:pt>
                <c:pt idx="14">
                  <c:v>0.66343199999999991</c:v>
                </c:pt>
                <c:pt idx="15">
                  <c:v>0.73919999999999997</c:v>
                </c:pt>
                <c:pt idx="16">
                  <c:v>0.73953440000000004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24-4CEB-82E2-15586CCDFA05}"/>
            </c:ext>
          </c:extLst>
        </c:ser>
        <c:ser>
          <c:idx val="0"/>
          <c:order val="4"/>
          <c:tx>
            <c:strRef>
              <c:f>'GHG Inventory CO2eq emissions'!$B$145</c:f>
              <c:strCache>
                <c:ptCount val="1"/>
                <c:pt idx="0">
                  <c:v>4.D - Wastewater Treatment and Discharge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'GHG Inventory CO2eq emissions'!$C$145:$S$145</c:f>
              <c:numCache>
                <c:formatCode>#,##0.00</c:formatCode>
                <c:ptCount val="17"/>
                <c:pt idx="0">
                  <c:v>207.03850556769683</c:v>
                </c:pt>
                <c:pt idx="1">
                  <c:v>217.29926671452378</c:v>
                </c:pt>
                <c:pt idx="2">
                  <c:v>202.98212667442539</c:v>
                </c:pt>
                <c:pt idx="3">
                  <c:v>206.25039543546927</c:v>
                </c:pt>
                <c:pt idx="4">
                  <c:v>212.04774589035014</c:v>
                </c:pt>
                <c:pt idx="5">
                  <c:v>205.89464190633004</c:v>
                </c:pt>
                <c:pt idx="6">
                  <c:v>194.83971022093633</c:v>
                </c:pt>
                <c:pt idx="7">
                  <c:v>189.93820357484248</c:v>
                </c:pt>
                <c:pt idx="8">
                  <c:v>191.09522493934469</c:v>
                </c:pt>
                <c:pt idx="9">
                  <c:v>194.43961820025874</c:v>
                </c:pt>
                <c:pt idx="10">
                  <c:v>192.19402841116101</c:v>
                </c:pt>
                <c:pt idx="11">
                  <c:v>198.03061489190816</c:v>
                </c:pt>
                <c:pt idx="12">
                  <c:v>191.77530538382339</c:v>
                </c:pt>
                <c:pt idx="13">
                  <c:v>189.28008364327712</c:v>
                </c:pt>
                <c:pt idx="14">
                  <c:v>186.68924980481773</c:v>
                </c:pt>
                <c:pt idx="15">
                  <c:v>181.76453151620302</c:v>
                </c:pt>
                <c:pt idx="16">
                  <c:v>182.69756474686616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24-4CEB-82E2-15586CCDF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11592"/>
        <c:axId val="823113888"/>
      </c:barChart>
      <c:lineChart>
        <c:grouping val="standard"/>
        <c:varyColors val="0"/>
        <c:ser>
          <c:idx val="1"/>
          <c:order val="0"/>
          <c:tx>
            <c:strRef>
              <c:f>'GHG Inventory CO2eq emissions'!$B$136</c:f>
              <c:strCache>
                <c:ptCount val="1"/>
                <c:pt idx="0">
                  <c:v>4 - Waste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'GHG Inventory CO2eq emissions'!$C$136:$S$136</c:f>
              <c:numCache>
                <c:formatCode>#,##0.00</c:formatCode>
                <c:ptCount val="17"/>
                <c:pt idx="0">
                  <c:v>560.24790136861498</c:v>
                </c:pt>
                <c:pt idx="1">
                  <c:v>574.80540943869426</c:v>
                </c:pt>
                <c:pt idx="2">
                  <c:v>573.57587640264092</c:v>
                </c:pt>
                <c:pt idx="3">
                  <c:v>593.24137114551058</c:v>
                </c:pt>
                <c:pt idx="4">
                  <c:v>612.66565740389206</c:v>
                </c:pt>
                <c:pt idx="5">
                  <c:v>619.69738265243541</c:v>
                </c:pt>
                <c:pt idx="6">
                  <c:v>626.23574800294477</c:v>
                </c:pt>
                <c:pt idx="7">
                  <c:v>633.44764636235607</c:v>
                </c:pt>
                <c:pt idx="8">
                  <c:v>640.54709116629681</c:v>
                </c:pt>
                <c:pt idx="9">
                  <c:v>603.14821798973401</c:v>
                </c:pt>
                <c:pt idx="10">
                  <c:v>631.43773165252105</c:v>
                </c:pt>
                <c:pt idx="11">
                  <c:v>646.12427991707625</c:v>
                </c:pt>
                <c:pt idx="12">
                  <c:v>637.03378183941516</c:v>
                </c:pt>
                <c:pt idx="13">
                  <c:v>608.44768859508326</c:v>
                </c:pt>
                <c:pt idx="14">
                  <c:v>610.34825842754105</c:v>
                </c:pt>
                <c:pt idx="15">
                  <c:v>590.73472178503289</c:v>
                </c:pt>
                <c:pt idx="16">
                  <c:v>592.80884297528905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24-4CEB-82E2-15586CCDF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11592"/>
        <c:axId val="823113888"/>
      </c:lineChart>
      <c:catAx>
        <c:axId val="823111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3888"/>
        <c:crosses val="autoZero"/>
        <c:auto val="1"/>
        <c:lblAlgn val="ctr"/>
        <c:lblOffset val="100"/>
        <c:noMultiLvlLbl val="0"/>
      </c:catAx>
      <c:valAx>
        <c:axId val="8231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61545710885909E-2"/>
          <c:y val="0.8492785541977228"/>
          <c:w val="0.88924790769272855"/>
          <c:h val="0.1434880665244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Non-Specified</a:t>
            </a:r>
            <a:r>
              <a:rPr lang="es-ES" sz="1200" b="1" baseline="0">
                <a:solidFill>
                  <a:sysClr val="windowText" lastClr="000000"/>
                </a:solidFill>
              </a:rPr>
              <a:t> sector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emissions'!$C$37:$S$37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0.77169420239999997</c:v>
                </c:pt>
                <c:pt idx="14">
                  <c:v>0.80758695600000008</c:v>
                </c:pt>
                <c:pt idx="15">
                  <c:v>0.85245289799999979</c:v>
                </c:pt>
                <c:pt idx="16">
                  <c:v>0.87339033759999996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1F-416A-B08A-549F36F6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Enteric fermentation and Manure management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7831277727452"/>
          <c:y val="0.14134673085462363"/>
          <c:w val="0.65961805216825786"/>
          <c:h val="0.48550512064309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'Other Graphics'!$B$3</c:f>
              <c:strCache>
                <c:ptCount val="1"/>
                <c:pt idx="0">
                  <c:v>CO2eq emission from manure management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'Other Graphics'!$D$2:$F$2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'Other Graphics'!$D$3:$F$3</c:f>
              <c:numCache>
                <c:formatCode>General</c:formatCode>
                <c:ptCount val="3"/>
                <c:pt idx="0">
                  <c:v>3.23</c:v>
                </c:pt>
                <c:pt idx="1">
                  <c:v>3.27</c:v>
                </c:pt>
                <c:pt idx="2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F-42AF-83D3-38BBD1497E5B}"/>
            </c:ext>
          </c:extLst>
        </c:ser>
        <c:ser>
          <c:idx val="1"/>
          <c:order val="1"/>
          <c:tx>
            <c:strRef>
              <c:f>'Other Graphics'!$B$4</c:f>
              <c:strCache>
                <c:ptCount val="1"/>
                <c:pt idx="0">
                  <c:v>CO2eq emission from enteric fermentation of Livestock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'Other Graphics'!$D$2:$F$2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'Other Graphics'!$D$4:$F$4</c:f>
              <c:numCache>
                <c:formatCode>General</c:formatCode>
                <c:ptCount val="3"/>
                <c:pt idx="0">
                  <c:v>11.55</c:v>
                </c:pt>
                <c:pt idx="1">
                  <c:v>11.52</c:v>
                </c:pt>
                <c:pt idx="2">
                  <c:v>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F-42AF-83D3-38BBD149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5452536"/>
        <c:axId val="605445648"/>
      </c:barChart>
      <c:catAx>
        <c:axId val="60545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05445648"/>
        <c:crosses val="autoZero"/>
        <c:auto val="1"/>
        <c:lblAlgn val="ctr"/>
        <c:lblOffset val="100"/>
        <c:noMultiLvlLbl val="0"/>
      </c:catAx>
      <c:valAx>
        <c:axId val="60544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layout>
            <c:manualLayout>
              <c:xMode val="edge"/>
              <c:yMode val="edge"/>
              <c:x val="0.17508417508417506"/>
              <c:y val="0.200529103159817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05452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Graphics'!$B$7</c:f>
              <c:strCache>
                <c:ptCount val="1"/>
                <c:pt idx="0">
                  <c:v>AFOLU - GHG removals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916640412041748E-2"/>
                  <c:y val="-9.6325001199849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67-4082-963A-FDA4514056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'Other Graphics'!$C$6:$F$6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xVal>
          <c:yVal>
            <c:numRef>
              <c:f>'Other Graphics'!$C$7:$F$7</c:f>
              <c:numCache>
                <c:formatCode>General</c:formatCode>
                <c:ptCount val="4"/>
                <c:pt idx="0">
                  <c:v>367.56</c:v>
                </c:pt>
                <c:pt idx="1">
                  <c:v>366.9</c:v>
                </c:pt>
                <c:pt idx="2">
                  <c:v>368.7</c:v>
                </c:pt>
                <c:pt idx="3">
                  <c:v>363.3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7-4082-963A-FDA4514056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05478448"/>
        <c:axId val="605485008"/>
      </c:scatterChart>
      <c:valAx>
        <c:axId val="605478448"/>
        <c:scaling>
          <c:orientation val="minMax"/>
          <c:max val="2016"/>
          <c:min val="20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85008"/>
        <c:crosses val="autoZero"/>
        <c:crossBetween val="midCat"/>
        <c:majorUnit val="1"/>
      </c:valAx>
      <c:valAx>
        <c:axId val="605485008"/>
        <c:scaling>
          <c:orientation val="minMax"/>
          <c:max val="370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layout>
            <c:manualLayout>
              <c:xMode val="edge"/>
              <c:yMode val="edge"/>
              <c:x val="1.6862392445344699E-2"/>
              <c:y val="0.36844070342253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7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Graphics'!$B$8</c:f>
              <c:strCache>
                <c:ptCount val="1"/>
                <c:pt idx="0">
                  <c:v>AFOLU - AGRICULTURE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'Other Graphics'!$C$6:$F$6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xVal>
          <c:yVal>
            <c:numRef>
              <c:f>'Other Graphics'!$C$8:$F$8</c:f>
              <c:numCache>
                <c:formatCode>General</c:formatCode>
                <c:ptCount val="4"/>
                <c:pt idx="0">
                  <c:v>141.55000000000001</c:v>
                </c:pt>
                <c:pt idx="1">
                  <c:v>130.34</c:v>
                </c:pt>
                <c:pt idx="2">
                  <c:v>128.79</c:v>
                </c:pt>
                <c:pt idx="3">
                  <c:v>127.82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7E-4199-82FA-1E717F243EB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05478448"/>
        <c:axId val="605485008"/>
      </c:scatterChart>
      <c:valAx>
        <c:axId val="605478448"/>
        <c:scaling>
          <c:orientation val="minMax"/>
          <c:max val="2016"/>
          <c:min val="20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85008"/>
        <c:crosses val="autoZero"/>
        <c:crossBetween val="midCat"/>
        <c:majorUnit val="1"/>
      </c:valAx>
      <c:valAx>
        <c:axId val="605485008"/>
        <c:scaling>
          <c:orientation val="minMax"/>
          <c:max val="1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layout>
            <c:manualLayout>
              <c:xMode val="edge"/>
              <c:yMode val="edge"/>
              <c:x val="1.6862392445344699E-2"/>
              <c:y val="0.36844070342253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7844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effectLst/>
              </a:rPr>
              <a:t>Trend of the N2O emissions in each sector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029908501887769E-2"/>
          <c:y val="7.4269370404802748E-2"/>
          <c:w val="0.90350283617050742"/>
          <c:h val="0.8090039182443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'GHG Inventory N2O emissions'!$B$4</c:f>
              <c:strCache>
                <c:ptCount val="1"/>
                <c:pt idx="0">
                  <c:v>1 - Energy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N2O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N2O emissions'!$C$4:$S$4</c:f>
              <c:numCache>
                <c:formatCode>#,##0.00</c:formatCode>
                <c:ptCount val="17"/>
                <c:pt idx="0">
                  <c:v>9.0112168686692473E-2</c:v>
                </c:pt>
                <c:pt idx="1">
                  <c:v>9.6548478921623895E-2</c:v>
                </c:pt>
                <c:pt idx="2">
                  <c:v>9.7321403808773521E-2</c:v>
                </c:pt>
                <c:pt idx="3">
                  <c:v>9.7086161476661187E-2</c:v>
                </c:pt>
                <c:pt idx="4">
                  <c:v>9.936517957148866E-2</c:v>
                </c:pt>
                <c:pt idx="5">
                  <c:v>0.10110957928184353</c:v>
                </c:pt>
                <c:pt idx="6">
                  <c:v>0.10654067292212328</c:v>
                </c:pt>
                <c:pt idx="7">
                  <c:v>0.10601739049172094</c:v>
                </c:pt>
                <c:pt idx="8">
                  <c:v>0.11656337013412371</c:v>
                </c:pt>
                <c:pt idx="9">
                  <c:v>0.11153074906614019</c:v>
                </c:pt>
                <c:pt idx="10">
                  <c:v>0.11807142121730733</c:v>
                </c:pt>
                <c:pt idx="11">
                  <c:v>0.11653433073654328</c:v>
                </c:pt>
                <c:pt idx="12">
                  <c:v>0.11802636464802269</c:v>
                </c:pt>
                <c:pt idx="13">
                  <c:v>0.12156717697265135</c:v>
                </c:pt>
                <c:pt idx="14">
                  <c:v>0.11935428115410751</c:v>
                </c:pt>
                <c:pt idx="15">
                  <c:v>0.12575739766323199</c:v>
                </c:pt>
                <c:pt idx="16">
                  <c:v>0.12657377968843339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98-4885-972E-62A284C1BC21}"/>
            </c:ext>
          </c:extLst>
        </c:ser>
        <c:ser>
          <c:idx val="1"/>
          <c:order val="1"/>
          <c:tx>
            <c:strRef>
              <c:f>'GHG Inventory N2O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'GHG Inventory N2O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N2O emissions'!$C$47:$S$47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98-4885-972E-62A284C1BC21}"/>
            </c:ext>
          </c:extLst>
        </c:ser>
        <c:ser>
          <c:idx val="2"/>
          <c:order val="2"/>
          <c:tx>
            <c:strRef>
              <c:f>'GHG Inventory N2O emissions'!$B$102</c:f>
              <c:strCache>
                <c:ptCount val="1"/>
                <c:pt idx="0">
                  <c:v>3 - Agriculture, Forestry, and Other Land Use (AFOLU)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'GHG Inventory N2O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N2O emissions'!$C$102:$S$102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0.1306744565185714</c:v>
                </c:pt>
                <c:pt idx="15">
                  <c:v>1.2303257999999999E-2</c:v>
                </c:pt>
                <c:pt idx="16">
                  <c:v>0.131418584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98-4885-972E-62A284C1BC21}"/>
            </c:ext>
          </c:extLst>
        </c:ser>
        <c:ser>
          <c:idx val="3"/>
          <c:order val="3"/>
          <c:tx>
            <c:strRef>
              <c:f>'GHG Inventory N2O emissions'!$B$136</c:f>
              <c:strCache>
                <c:ptCount val="1"/>
                <c:pt idx="0">
                  <c:v>4 - Waste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N2O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N2O emissions'!$C$136:$S$136</c:f>
              <c:numCache>
                <c:formatCode>#,##0.00</c:formatCode>
                <c:ptCount val="17"/>
                <c:pt idx="0">
                  <c:v>5.9145915586811426E-2</c:v>
                </c:pt>
                <c:pt idx="1">
                  <c:v>6.0286644854275727E-2</c:v>
                </c:pt>
                <c:pt idx="2">
                  <c:v>6.2302953953554292E-2</c:v>
                </c:pt>
                <c:pt idx="3">
                  <c:v>6.3620594374755007E-2</c:v>
                </c:pt>
                <c:pt idx="4">
                  <c:v>6.5754367969934266E-2</c:v>
                </c:pt>
                <c:pt idx="5">
                  <c:v>6.5083041818119289E-2</c:v>
                </c:pt>
                <c:pt idx="6">
                  <c:v>6.4740823630952862E-2</c:v>
                </c:pt>
                <c:pt idx="7">
                  <c:v>6.7828993828616443E-2</c:v>
                </c:pt>
                <c:pt idx="8">
                  <c:v>6.6370999687315704E-2</c:v>
                </c:pt>
                <c:pt idx="9">
                  <c:v>7.0625046974742867E-2</c:v>
                </c:pt>
                <c:pt idx="10">
                  <c:v>7.1061558641982853E-2</c:v>
                </c:pt>
                <c:pt idx="11">
                  <c:v>7.1599323138547874E-2</c:v>
                </c:pt>
                <c:pt idx="12">
                  <c:v>7.8000385713278581E-2</c:v>
                </c:pt>
                <c:pt idx="13">
                  <c:v>7.4800839279899986E-2</c:v>
                </c:pt>
                <c:pt idx="14">
                  <c:v>7.8057414350269305E-2</c:v>
                </c:pt>
                <c:pt idx="15">
                  <c:v>7.8139900595537146E-2</c:v>
                </c:pt>
                <c:pt idx="16">
                  <c:v>7.8745750130734316E-2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98-4885-972E-62A284C1B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655888"/>
        <c:axId val="696655232"/>
      </c:scatterChart>
      <c:valAx>
        <c:axId val="6966558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232"/>
        <c:crosses val="autoZero"/>
        <c:crossBetween val="midCat"/>
      </c:valAx>
      <c:valAx>
        <c:axId val="696655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N2O/year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07466708721248E-2"/>
          <c:y val="0.92323582324123732"/>
          <c:w val="0.8499897318674311"/>
          <c:h val="6.1980654731980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Trend of the HFC</a:t>
            </a:r>
            <a:r>
              <a:rPr lang="es-ES" b="1" baseline="0">
                <a:solidFill>
                  <a:sysClr val="windowText" lastClr="000000"/>
                </a:solidFill>
              </a:rPr>
              <a:t> emissions in each sector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'GHG Inventory HFC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'GHG Inventory HFC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HFC emissions'!$C$47:$S$47</c:f>
              <c:numCache>
                <c:formatCode>#,##0.00</c:formatCode>
                <c:ptCount val="17"/>
                <c:pt idx="0">
                  <c:v>47.993026895711147</c:v>
                </c:pt>
                <c:pt idx="1">
                  <c:v>50.542347861354486</c:v>
                </c:pt>
                <c:pt idx="2">
                  <c:v>52.777595682151308</c:v>
                </c:pt>
                <c:pt idx="3">
                  <c:v>54.961731329828609</c:v>
                </c:pt>
                <c:pt idx="4">
                  <c:v>57.083071630354311</c:v>
                </c:pt>
                <c:pt idx="5">
                  <c:v>88.262570885801182</c:v>
                </c:pt>
                <c:pt idx="6">
                  <c:v>82.401742440430993</c:v>
                </c:pt>
                <c:pt idx="7">
                  <c:v>77.537479824366358</c:v>
                </c:pt>
                <c:pt idx="8">
                  <c:v>95.938813901336388</c:v>
                </c:pt>
                <c:pt idx="9">
                  <c:v>104.75428073015937</c:v>
                </c:pt>
                <c:pt idx="10">
                  <c:v>114.57624698735421</c:v>
                </c:pt>
                <c:pt idx="11">
                  <c:v>146.05064424821614</c:v>
                </c:pt>
                <c:pt idx="12">
                  <c:v>167.89229637181623</c:v>
                </c:pt>
                <c:pt idx="13">
                  <c:v>260.38478529596392</c:v>
                </c:pt>
                <c:pt idx="14">
                  <c:v>264.63798648789236</c:v>
                </c:pt>
                <c:pt idx="15">
                  <c:v>269.03044249682239</c:v>
                </c:pt>
                <c:pt idx="16">
                  <c:v>282.10414849414769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39-45FF-BE20-2BEDAA508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655888"/>
        <c:axId val="696655232"/>
      </c:scatterChart>
      <c:valAx>
        <c:axId val="69665588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232"/>
        <c:crosses val="autoZero"/>
        <c:crossBetween val="midCat"/>
      </c:valAx>
      <c:valAx>
        <c:axId val="696655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65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07466708721248E-2"/>
          <c:y val="0.91497729701372887"/>
          <c:w val="0.8499897318674311"/>
          <c:h val="7.0239182614890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Trend</a:t>
            </a:r>
            <a:r>
              <a:rPr lang="es-ES" b="1" baseline="0">
                <a:solidFill>
                  <a:sysClr val="windowText" lastClr="000000"/>
                </a:solidFill>
              </a:rPr>
              <a:t> of the total GHG emissions in the Republic of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64208967969429"/>
          <c:y val="7.4313432228252957E-2"/>
          <c:w val="0.88404340747467069"/>
          <c:h val="0.77488468559480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'GHG Inventory CO2eq emissions'!$B$4</c:f>
              <c:strCache>
                <c:ptCount val="1"/>
                <c:pt idx="0">
                  <c:v>1 - Energy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'GHG Inventory CO2eq emissions'!$C$4:$S$4</c:f>
              <c:numCache>
                <c:formatCode>#,##0.00</c:formatCode>
                <c:ptCount val="17"/>
                <c:pt idx="0">
                  <c:v>2323.1513206620457</c:v>
                </c:pt>
                <c:pt idx="1">
                  <c:v>2492.0951652195363</c:v>
                </c:pt>
                <c:pt idx="2">
                  <c:v>2523.9923817999475</c:v>
                </c:pt>
                <c:pt idx="3">
                  <c:v>2678.1098457641574</c:v>
                </c:pt>
                <c:pt idx="4">
                  <c:v>2687.2009157851312</c:v>
                </c:pt>
                <c:pt idx="5">
                  <c:v>2874.1688093240364</c:v>
                </c:pt>
                <c:pt idx="6">
                  <c:v>3236.141093564424</c:v>
                </c:pt>
                <c:pt idx="7">
                  <c:v>3403.2061176212819</c:v>
                </c:pt>
                <c:pt idx="8">
                  <c:v>3507.7086146850265</c:v>
                </c:pt>
                <c:pt idx="9">
                  <c:v>3457.0695000181249</c:v>
                </c:pt>
                <c:pt idx="10">
                  <c:v>3715.957356075035</c:v>
                </c:pt>
                <c:pt idx="11">
                  <c:v>3727.5599855567489</c:v>
                </c:pt>
                <c:pt idx="12">
                  <c:v>3825.3976390623302</c:v>
                </c:pt>
                <c:pt idx="13">
                  <c:v>3935.0719502442876</c:v>
                </c:pt>
                <c:pt idx="14">
                  <c:v>3990.8941057811703</c:v>
                </c:pt>
                <c:pt idx="15">
                  <c:v>4043.9937363753756</c:v>
                </c:pt>
                <c:pt idx="16">
                  <c:v>4182.6168218401808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C-4191-A1F6-91711303A46E}"/>
            </c:ext>
          </c:extLst>
        </c:ser>
        <c:ser>
          <c:idx val="1"/>
          <c:order val="1"/>
          <c:tx>
            <c:strRef>
              <c:f>'GHG Inventory CO2eq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'GHG Inventory CO2eq emissions'!$C$47:$S$47</c:f>
              <c:numCache>
                <c:formatCode>#,##0.00</c:formatCode>
                <c:ptCount val="17"/>
                <c:pt idx="0">
                  <c:v>70.318299818311147</c:v>
                </c:pt>
                <c:pt idx="1">
                  <c:v>73.464295661354498</c:v>
                </c:pt>
                <c:pt idx="2">
                  <c:v>76.148696810151307</c:v>
                </c:pt>
                <c:pt idx="3">
                  <c:v>78.884646209828617</c:v>
                </c:pt>
                <c:pt idx="4">
                  <c:v>81.249230050354313</c:v>
                </c:pt>
                <c:pt idx="5">
                  <c:v>113.15754284580119</c:v>
                </c:pt>
                <c:pt idx="6">
                  <c:v>108.036739000431</c:v>
                </c:pt>
                <c:pt idx="7">
                  <c:v>103.25228992436635</c:v>
                </c:pt>
                <c:pt idx="8">
                  <c:v>125.86843342133639</c:v>
                </c:pt>
                <c:pt idx="9">
                  <c:v>139.56010073015938</c:v>
                </c:pt>
                <c:pt idx="10">
                  <c:v>151.71210698735422</c:v>
                </c:pt>
                <c:pt idx="11">
                  <c:v>193.95009424821615</c:v>
                </c:pt>
                <c:pt idx="12">
                  <c:v>214.42892637181623</c:v>
                </c:pt>
                <c:pt idx="13">
                  <c:v>300.00090529596395</c:v>
                </c:pt>
                <c:pt idx="14">
                  <c:v>300.78438648789233</c:v>
                </c:pt>
                <c:pt idx="15">
                  <c:v>300.95604249682242</c:v>
                </c:pt>
                <c:pt idx="16">
                  <c:v>311.18094849414769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C-4191-A1F6-91711303A46E}"/>
            </c:ext>
          </c:extLst>
        </c:ser>
        <c:ser>
          <c:idx val="2"/>
          <c:order val="2"/>
          <c:tx>
            <c:strRef>
              <c:f>'GHG Inventory CO2eq emissions'!$B$102</c:f>
              <c:strCache>
                <c:ptCount val="1"/>
                <c:pt idx="0">
                  <c:v>3 - Agriculture, Forestry, and Other Land Use (AFOLU)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'GHG Inventory CO2eq emissions'!$C$102:$S$102</c:f>
              <c:numCache>
                <c:formatCode>#,##0.00</c:formatCode>
                <c:ptCount val="17"/>
                <c:pt idx="0">
                  <c:v>-23.981884958446795</c:v>
                </c:pt>
                <c:pt idx="1">
                  <c:v>-30.573779342535005</c:v>
                </c:pt>
                <c:pt idx="2">
                  <c:v>-31.285233451514625</c:v>
                </c:pt>
                <c:pt idx="3">
                  <c:v>-30.682617096792363</c:v>
                </c:pt>
                <c:pt idx="4">
                  <c:v>-32.05806249384338</c:v>
                </c:pt>
                <c:pt idx="5">
                  <c:v>-34.107192965009965</c:v>
                </c:pt>
                <c:pt idx="6">
                  <c:v>-33.046809457628996</c:v>
                </c:pt>
                <c:pt idx="7">
                  <c:v>-33.563130460777487</c:v>
                </c:pt>
                <c:pt idx="8">
                  <c:v>-20.267196211349994</c:v>
                </c:pt>
                <c:pt idx="9">
                  <c:v>-20.841333034396829</c:v>
                </c:pt>
                <c:pt idx="10">
                  <c:v>-16.255454878995764</c:v>
                </c:pt>
                <c:pt idx="11">
                  <c:v>-2.11741233706694</c:v>
                </c:pt>
                <c:pt idx="12">
                  <c:v>-4.6743036349625129</c:v>
                </c:pt>
                <c:pt idx="13">
                  <c:v>-2.0746721988072943</c:v>
                </c:pt>
                <c:pt idx="14">
                  <c:v>55.204203599161175</c:v>
                </c:pt>
                <c:pt idx="15">
                  <c:v>17.986892597879788</c:v>
                </c:pt>
                <c:pt idx="16">
                  <c:v>51.17700437333334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C-4191-A1F6-91711303A46E}"/>
            </c:ext>
          </c:extLst>
        </c:ser>
        <c:ser>
          <c:idx val="3"/>
          <c:order val="3"/>
          <c:tx>
            <c:strRef>
              <c:f>'GHG Inventory CO2eq emissions'!$B$136</c:f>
              <c:strCache>
                <c:ptCount val="1"/>
                <c:pt idx="0">
                  <c:v>4 - Waste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'GHG Inventory CO2eq emissions'!$C$136:$S$136</c:f>
              <c:numCache>
                <c:formatCode>#,##0.00</c:formatCode>
                <c:ptCount val="17"/>
                <c:pt idx="0">
                  <c:v>560.24790136861498</c:v>
                </c:pt>
                <c:pt idx="1">
                  <c:v>574.80540943869426</c:v>
                </c:pt>
                <c:pt idx="2">
                  <c:v>573.57587640264092</c:v>
                </c:pt>
                <c:pt idx="3">
                  <c:v>593.24137114551058</c:v>
                </c:pt>
                <c:pt idx="4">
                  <c:v>612.66565740389206</c:v>
                </c:pt>
                <c:pt idx="5">
                  <c:v>619.69738265243541</c:v>
                </c:pt>
                <c:pt idx="6">
                  <c:v>626.23574800294477</c:v>
                </c:pt>
                <c:pt idx="7">
                  <c:v>633.44764636235607</c:v>
                </c:pt>
                <c:pt idx="8">
                  <c:v>640.54709116629681</c:v>
                </c:pt>
                <c:pt idx="9">
                  <c:v>603.14821798973401</c:v>
                </c:pt>
                <c:pt idx="10">
                  <c:v>631.43773165252105</c:v>
                </c:pt>
                <c:pt idx="11">
                  <c:v>646.12427991707625</c:v>
                </c:pt>
                <c:pt idx="12">
                  <c:v>637.03378183941516</c:v>
                </c:pt>
                <c:pt idx="13">
                  <c:v>608.44768859508326</c:v>
                </c:pt>
                <c:pt idx="14">
                  <c:v>610.34825842754105</c:v>
                </c:pt>
                <c:pt idx="15">
                  <c:v>590.73472178503289</c:v>
                </c:pt>
                <c:pt idx="16">
                  <c:v>592.80884297528905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C-4191-A1F6-91711303A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712568"/>
        <c:axId val="506720440"/>
      </c:barChart>
      <c:catAx>
        <c:axId val="50671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20440"/>
        <c:crosses val="autoZero"/>
        <c:auto val="1"/>
        <c:lblAlgn val="ctr"/>
        <c:lblOffset val="100"/>
        <c:noMultiLvlLbl val="0"/>
      </c:catAx>
      <c:valAx>
        <c:axId val="506720440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125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25487113219827"/>
          <c:y val="0.89798959292068381"/>
          <c:w val="0.84838924153137141"/>
          <c:h val="8.8003308862921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GHG emission share by sector for years 2014 to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66582321836054"/>
          <c:y val="9.4451646058737279E-2"/>
          <c:w val="0.6552363215523429"/>
          <c:h val="0.8780311170340096"/>
        </c:manualLayout>
      </c:layout>
      <c:doughnutChart>
        <c:varyColors val="1"/>
        <c:ser>
          <c:idx val="0"/>
          <c:order val="0"/>
          <c:tx>
            <c:strRef>
              <c:f>'GHG Inventory CO2eq emissions'!$V$63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61-4136-A8D2-1965B09CFE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61-4136-A8D2-1965B09CFE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61-4136-A8D2-1965B09CFE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A61-4136-A8D2-1965B09CFE9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'GHG Inventory CO2eq emissions'!$U$64:$U$67</c:f>
              <c:strCache>
                <c:ptCount val="4"/>
                <c:pt idx="0">
                  <c:v>Energy</c:v>
                </c:pt>
                <c:pt idx="1">
                  <c:v>IPPU</c:v>
                </c:pt>
                <c:pt idx="2">
                  <c:v>AFOLU</c:v>
                </c:pt>
                <c:pt idx="3">
                  <c:v>Waste</c:v>
                </c:pt>
              </c:strCache>
            </c:strRef>
          </c:cat>
          <c:val>
            <c:numRef>
              <c:f>'GHG Inventory CO2eq emissions'!$V$64:$V$67</c:f>
              <c:numCache>
                <c:formatCode>#,##0.00</c:formatCode>
                <c:ptCount val="4"/>
                <c:pt idx="0">
                  <c:v>3990.8941057811703</c:v>
                </c:pt>
                <c:pt idx="1">
                  <c:v>300.78438648789233</c:v>
                </c:pt>
                <c:pt idx="2">
                  <c:v>55.204203599161175</c:v>
                </c:pt>
                <c:pt idx="3">
                  <c:v>610.34825842754105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9-4777-9FFE-42F1E592554D}"/>
            </c:ext>
          </c:extLst>
        </c:ser>
        <c:ser>
          <c:idx val="1"/>
          <c:order val="1"/>
          <c:tx>
            <c:strRef>
              <c:f>'GHG Inventory CO2eq emissions'!$W$63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A61-4136-A8D2-1965B09CFE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A61-4136-A8D2-1965B09CFE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A61-4136-A8D2-1965B09CFE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A61-4136-A8D2-1965B09CFE9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'GHG Inventory CO2eq emissions'!$U$64:$U$67</c:f>
              <c:strCache>
                <c:ptCount val="4"/>
                <c:pt idx="0">
                  <c:v>Energy</c:v>
                </c:pt>
                <c:pt idx="1">
                  <c:v>IPPU</c:v>
                </c:pt>
                <c:pt idx="2">
                  <c:v>AFOLU</c:v>
                </c:pt>
                <c:pt idx="3">
                  <c:v>Waste</c:v>
                </c:pt>
              </c:strCache>
            </c:strRef>
          </c:cat>
          <c:val>
            <c:numRef>
              <c:f>'GHG Inventory CO2eq emissions'!$W$64:$W$67</c:f>
              <c:numCache>
                <c:formatCode>#,##0.00</c:formatCode>
                <c:ptCount val="4"/>
                <c:pt idx="0">
                  <c:v>4043.9937363753756</c:v>
                </c:pt>
                <c:pt idx="1">
                  <c:v>300.95604249682242</c:v>
                </c:pt>
                <c:pt idx="2">
                  <c:v>17.986892597879788</c:v>
                </c:pt>
                <c:pt idx="3">
                  <c:v>590.73472178503289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9-4777-9FFE-42F1E592554D}"/>
            </c:ext>
          </c:extLst>
        </c:ser>
        <c:ser>
          <c:idx val="2"/>
          <c:order val="2"/>
          <c:tx>
            <c:strRef>
              <c:f>'GHG Inventory CO2eq emissions'!$X$63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A61-4136-A8D2-1965B09CFE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A61-4136-A8D2-1965B09CFE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A61-4136-A8D2-1965B09CFE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A61-4136-A8D2-1965B09CFE9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'GHG Inventory CO2eq emissions'!$U$64:$U$67</c:f>
              <c:strCache>
                <c:ptCount val="4"/>
                <c:pt idx="0">
                  <c:v>Energy</c:v>
                </c:pt>
                <c:pt idx="1">
                  <c:v>IPPU</c:v>
                </c:pt>
                <c:pt idx="2">
                  <c:v>AFOLU</c:v>
                </c:pt>
                <c:pt idx="3">
                  <c:v>Waste</c:v>
                </c:pt>
              </c:strCache>
            </c:strRef>
          </c:cat>
          <c:val>
            <c:numRef>
              <c:f>'GHG Inventory CO2eq emissions'!$X$64:$X$67</c:f>
              <c:numCache>
                <c:formatCode>#,##0.00</c:formatCode>
                <c:ptCount val="4"/>
                <c:pt idx="0">
                  <c:v>4182.6168218401808</c:v>
                </c:pt>
                <c:pt idx="1">
                  <c:v>311.18094849414769</c:v>
                </c:pt>
                <c:pt idx="2">
                  <c:v>51.17700437333334</c:v>
                </c:pt>
                <c:pt idx="3">
                  <c:v>592.80884297528905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9-4777-9FFE-42F1E5925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7415422318493"/>
          <c:y val="0.36526042269536729"/>
          <c:w val="0.10177669860614702"/>
          <c:h val="0.204216556838033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solidFill>
                  <a:sysClr val="windowText" lastClr="000000"/>
                </a:solidFill>
                <a:effectLst/>
              </a:rPr>
              <a:t>Trend of the total GHG emissions in the country</a:t>
            </a:r>
            <a:endParaRPr lang="es-ES" sz="1400" b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'GHG Inventory CO2eq emissions'!$B$47</c:f>
              <c:strCache>
                <c:ptCount val="1"/>
                <c:pt idx="0">
                  <c:v>2 - Industrial Processes and Product Use (IPPU)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emissions'!$C$47:$S$47</c:f>
              <c:numCache>
                <c:formatCode>#,##0.00</c:formatCode>
                <c:ptCount val="17"/>
                <c:pt idx="0">
                  <c:v>70.318299818311147</c:v>
                </c:pt>
                <c:pt idx="1">
                  <c:v>73.464295661354498</c:v>
                </c:pt>
                <c:pt idx="2">
                  <c:v>76.148696810151307</c:v>
                </c:pt>
                <c:pt idx="3">
                  <c:v>78.884646209828617</c:v>
                </c:pt>
                <c:pt idx="4">
                  <c:v>81.249230050354313</c:v>
                </c:pt>
                <c:pt idx="5">
                  <c:v>113.15754284580119</c:v>
                </c:pt>
                <c:pt idx="6">
                  <c:v>108.036739000431</c:v>
                </c:pt>
                <c:pt idx="7">
                  <c:v>103.25228992436635</c:v>
                </c:pt>
                <c:pt idx="8">
                  <c:v>125.86843342133639</c:v>
                </c:pt>
                <c:pt idx="9">
                  <c:v>139.56010073015938</c:v>
                </c:pt>
                <c:pt idx="10">
                  <c:v>151.71210698735422</c:v>
                </c:pt>
                <c:pt idx="11">
                  <c:v>193.95009424821615</c:v>
                </c:pt>
                <c:pt idx="12">
                  <c:v>214.42892637181623</c:v>
                </c:pt>
                <c:pt idx="13">
                  <c:v>300.00090529596395</c:v>
                </c:pt>
                <c:pt idx="14">
                  <c:v>300.78438648789233</c:v>
                </c:pt>
                <c:pt idx="15">
                  <c:v>300.95604249682242</c:v>
                </c:pt>
                <c:pt idx="16">
                  <c:v>311.18094849414769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84-4262-9EC6-4CCD3CDF9696}"/>
            </c:ext>
          </c:extLst>
        </c:ser>
        <c:ser>
          <c:idx val="2"/>
          <c:order val="2"/>
          <c:tx>
            <c:strRef>
              <c:f>'GHG Inventory CO2eq emissions'!$B$102</c:f>
              <c:strCache>
                <c:ptCount val="1"/>
                <c:pt idx="0">
                  <c:v>3 - Agriculture, Forestry, and Other Land Use (AFOLU)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emissions'!$C$102:$S$102</c:f>
              <c:numCache>
                <c:formatCode>#,##0.00</c:formatCode>
                <c:ptCount val="17"/>
                <c:pt idx="0">
                  <c:v>-23.981884958446795</c:v>
                </c:pt>
                <c:pt idx="1">
                  <c:v>-30.573779342535005</c:v>
                </c:pt>
                <c:pt idx="2">
                  <c:v>-31.285233451514625</c:v>
                </c:pt>
                <c:pt idx="3">
                  <c:v>-30.682617096792363</c:v>
                </c:pt>
                <c:pt idx="4">
                  <c:v>-32.05806249384338</c:v>
                </c:pt>
                <c:pt idx="5">
                  <c:v>-34.107192965009965</c:v>
                </c:pt>
                <c:pt idx="6">
                  <c:v>-33.046809457628996</c:v>
                </c:pt>
                <c:pt idx="7">
                  <c:v>-33.563130460777487</c:v>
                </c:pt>
                <c:pt idx="8">
                  <c:v>-20.267196211349994</c:v>
                </c:pt>
                <c:pt idx="9">
                  <c:v>-20.841333034396829</c:v>
                </c:pt>
                <c:pt idx="10">
                  <c:v>-16.255454878995764</c:v>
                </c:pt>
                <c:pt idx="11">
                  <c:v>-2.11741233706694</c:v>
                </c:pt>
                <c:pt idx="12">
                  <c:v>-4.6743036349625129</c:v>
                </c:pt>
                <c:pt idx="13">
                  <c:v>-2.0746721988072943</c:v>
                </c:pt>
                <c:pt idx="14">
                  <c:v>55.204203599161175</c:v>
                </c:pt>
                <c:pt idx="15">
                  <c:v>17.986892597879788</c:v>
                </c:pt>
                <c:pt idx="16">
                  <c:v>51.17700437333334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84-4262-9EC6-4CCD3CDF9696}"/>
            </c:ext>
          </c:extLst>
        </c:ser>
        <c:ser>
          <c:idx val="3"/>
          <c:order val="3"/>
          <c:tx>
            <c:strRef>
              <c:f>'GHG Inventory CO2eq emissions'!$B$136</c:f>
              <c:strCache>
                <c:ptCount val="1"/>
                <c:pt idx="0">
                  <c:v>4 - Waste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emissions'!$C$136:$S$136</c:f>
              <c:numCache>
                <c:formatCode>#,##0.00</c:formatCode>
                <c:ptCount val="17"/>
                <c:pt idx="0">
                  <c:v>560.24790136861498</c:v>
                </c:pt>
                <c:pt idx="1">
                  <c:v>574.80540943869426</c:v>
                </c:pt>
                <c:pt idx="2">
                  <c:v>573.57587640264092</c:v>
                </c:pt>
                <c:pt idx="3">
                  <c:v>593.24137114551058</c:v>
                </c:pt>
                <c:pt idx="4">
                  <c:v>612.66565740389206</c:v>
                </c:pt>
                <c:pt idx="5">
                  <c:v>619.69738265243541</c:v>
                </c:pt>
                <c:pt idx="6">
                  <c:v>626.23574800294477</c:v>
                </c:pt>
                <c:pt idx="7">
                  <c:v>633.44764636235607</c:v>
                </c:pt>
                <c:pt idx="8">
                  <c:v>640.54709116629681</c:v>
                </c:pt>
                <c:pt idx="9">
                  <c:v>603.14821798973401</c:v>
                </c:pt>
                <c:pt idx="10">
                  <c:v>631.43773165252105</c:v>
                </c:pt>
                <c:pt idx="11">
                  <c:v>646.12427991707625</c:v>
                </c:pt>
                <c:pt idx="12">
                  <c:v>637.03378183941516</c:v>
                </c:pt>
                <c:pt idx="13">
                  <c:v>608.44768859508326</c:v>
                </c:pt>
                <c:pt idx="14">
                  <c:v>610.34825842754105</c:v>
                </c:pt>
                <c:pt idx="15">
                  <c:v>590.73472178503289</c:v>
                </c:pt>
                <c:pt idx="16">
                  <c:v>592.80884297528905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84-4262-9EC6-4CCD3CDF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270792"/>
        <c:axId val="709267840"/>
      </c:scatterChart>
      <c:scatterChart>
        <c:scatterStyle val="smoothMarker"/>
        <c:varyColors val="0"/>
        <c:ser>
          <c:idx val="0"/>
          <c:order val="0"/>
          <c:tx>
            <c:strRef>
              <c:f>'GHG Inventory CO2eq emissions'!$B$4</c:f>
              <c:strCache>
                <c:ptCount val="1"/>
                <c:pt idx="0">
                  <c:v>1 - Energy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emissions'!$C$4:$S$4</c:f>
              <c:numCache>
                <c:formatCode>#,##0.00</c:formatCode>
                <c:ptCount val="17"/>
                <c:pt idx="0">
                  <c:v>2323.1513206620457</c:v>
                </c:pt>
                <c:pt idx="1">
                  <c:v>2492.0951652195363</c:v>
                </c:pt>
                <c:pt idx="2">
                  <c:v>2523.9923817999475</c:v>
                </c:pt>
                <c:pt idx="3">
                  <c:v>2678.1098457641574</c:v>
                </c:pt>
                <c:pt idx="4">
                  <c:v>2687.2009157851312</c:v>
                </c:pt>
                <c:pt idx="5">
                  <c:v>2874.1688093240364</c:v>
                </c:pt>
                <c:pt idx="6">
                  <c:v>3236.141093564424</c:v>
                </c:pt>
                <c:pt idx="7">
                  <c:v>3403.2061176212819</c:v>
                </c:pt>
                <c:pt idx="8">
                  <c:v>3507.7086146850265</c:v>
                </c:pt>
                <c:pt idx="9">
                  <c:v>3457.0695000181249</c:v>
                </c:pt>
                <c:pt idx="10">
                  <c:v>3715.957356075035</c:v>
                </c:pt>
                <c:pt idx="11">
                  <c:v>3727.5599855567489</c:v>
                </c:pt>
                <c:pt idx="12">
                  <c:v>3825.3976390623302</c:v>
                </c:pt>
                <c:pt idx="13">
                  <c:v>3935.0719502442876</c:v>
                </c:pt>
                <c:pt idx="14">
                  <c:v>3990.8941057811703</c:v>
                </c:pt>
                <c:pt idx="15">
                  <c:v>4043.9937363753756</c:v>
                </c:pt>
                <c:pt idx="16">
                  <c:v>4182.6168218401808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84-4262-9EC6-4CCD3CDF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109400"/>
        <c:axId val="316107104"/>
      </c:scatterChart>
      <c:valAx>
        <c:axId val="709270792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67840"/>
        <c:crosses val="autoZero"/>
        <c:crossBetween val="midCat"/>
      </c:valAx>
      <c:valAx>
        <c:axId val="709267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270792"/>
        <c:crosses val="autoZero"/>
        <c:crossBetween val="midCat"/>
      </c:valAx>
      <c:valAx>
        <c:axId val="31610710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09400"/>
        <c:crosses val="max"/>
        <c:crossBetween val="midCat"/>
      </c:valAx>
      <c:valAx>
        <c:axId val="316109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107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CO2eq. emissions of the</a:t>
            </a:r>
            <a:r>
              <a:rPr lang="es-ES" b="1" baseline="0">
                <a:solidFill>
                  <a:sysClr val="windowText" lastClr="000000"/>
                </a:solidFill>
              </a:rPr>
              <a:t> Energy sector in the Republic of Mauritius</a:t>
            </a:r>
            <a:endParaRPr lang="es-E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'GHG Inventory CO2eq emissions'!$B$6</c:f>
              <c:strCache>
                <c:ptCount val="1"/>
                <c:pt idx="0">
                  <c:v>1.A.1 - Energy Industries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'GHG Inventory CO2eq emissions'!$C$6:$S$6</c:f>
              <c:numCache>
                <c:formatCode>#,##0.00</c:formatCode>
                <c:ptCount val="17"/>
                <c:pt idx="0">
                  <c:v>1177.6123091081099</c:v>
                </c:pt>
                <c:pt idx="1">
                  <c:v>1289.3039484543897</c:v>
                </c:pt>
                <c:pt idx="2">
                  <c:v>1310.8023604723201</c:v>
                </c:pt>
                <c:pt idx="3">
                  <c:v>1400.7992404771098</c:v>
                </c:pt>
                <c:pt idx="4">
                  <c:v>1416.1719965914897</c:v>
                </c:pt>
                <c:pt idx="5">
                  <c:v>1587.6405430522898</c:v>
                </c:pt>
                <c:pt idx="6">
                  <c:v>1865.4597508996899</c:v>
                </c:pt>
                <c:pt idx="7">
                  <c:v>2006.6482161635204</c:v>
                </c:pt>
                <c:pt idx="8">
                  <c:v>2037.720427031592</c:v>
                </c:pt>
                <c:pt idx="9">
                  <c:v>2019.238592894704</c:v>
                </c:pt>
                <c:pt idx="10">
                  <c:v>2220.3354955792997</c:v>
                </c:pt>
                <c:pt idx="11">
                  <c:v>2204.7190319801698</c:v>
                </c:pt>
                <c:pt idx="12">
                  <c:v>2265.1437111657001</c:v>
                </c:pt>
                <c:pt idx="13">
                  <c:v>2338.8442902455199</c:v>
                </c:pt>
                <c:pt idx="14">
                  <c:v>2418.5327819682702</c:v>
                </c:pt>
                <c:pt idx="15">
                  <c:v>2365.0550613394971</c:v>
                </c:pt>
                <c:pt idx="16">
                  <c:v>2422.1604287906525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B-4E3D-8F4C-A1FA0AA7B856}"/>
            </c:ext>
          </c:extLst>
        </c:ser>
        <c:ser>
          <c:idx val="3"/>
          <c:order val="2"/>
          <c:tx>
            <c:strRef>
              <c:f>'GHG Inventory CO2eq emissions'!$B$10</c:f>
              <c:strCache>
                <c:ptCount val="1"/>
                <c:pt idx="0">
                  <c:v>1.A.2 - Manufacturing Industries and Construction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'GHG Inventory CO2eq emissions'!$C$10:$S$10</c:f>
              <c:numCache>
                <c:formatCode>#,##0.00</c:formatCode>
                <c:ptCount val="17"/>
                <c:pt idx="0">
                  <c:v>372.21910647921959</c:v>
                </c:pt>
                <c:pt idx="1">
                  <c:v>401.61877209170245</c:v>
                </c:pt>
                <c:pt idx="2">
                  <c:v>381.52743776343704</c:v>
                </c:pt>
                <c:pt idx="3">
                  <c:v>402.04008212502447</c:v>
                </c:pt>
                <c:pt idx="4">
                  <c:v>361.16090130360374</c:v>
                </c:pt>
                <c:pt idx="5">
                  <c:v>343.71140335006066</c:v>
                </c:pt>
                <c:pt idx="6">
                  <c:v>403.07884430270877</c:v>
                </c:pt>
                <c:pt idx="7">
                  <c:v>399.52828554025609</c:v>
                </c:pt>
                <c:pt idx="8">
                  <c:v>429.55411048900652</c:v>
                </c:pt>
                <c:pt idx="9">
                  <c:v>356.32493380012511</c:v>
                </c:pt>
                <c:pt idx="10">
                  <c:v>362.68157345071637</c:v>
                </c:pt>
                <c:pt idx="11">
                  <c:v>346.39614437449978</c:v>
                </c:pt>
                <c:pt idx="12">
                  <c:v>339.59082357987131</c:v>
                </c:pt>
                <c:pt idx="13">
                  <c:v>325.04439565275811</c:v>
                </c:pt>
                <c:pt idx="14">
                  <c:v>337.37030620645078</c:v>
                </c:pt>
                <c:pt idx="15">
                  <c:v>343.7892328596219</c:v>
                </c:pt>
                <c:pt idx="16">
                  <c:v>342.18374554139695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B-4E3D-8F4C-A1FA0AA7B856}"/>
            </c:ext>
          </c:extLst>
        </c:ser>
        <c:ser>
          <c:idx val="4"/>
          <c:order val="3"/>
          <c:tx>
            <c:strRef>
              <c:f>'GHG Inventory CO2eq emissions'!$B$24</c:f>
              <c:strCache>
                <c:ptCount val="1"/>
                <c:pt idx="0">
                  <c:v>1.A.3 - 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'GHG Inventory CO2eq emissions'!$C$24:$S$24</c:f>
              <c:numCache>
                <c:formatCode>#,##0.00</c:formatCode>
                <c:ptCount val="17"/>
                <c:pt idx="0">
                  <c:v>574.90622670791652</c:v>
                </c:pt>
                <c:pt idx="1">
                  <c:v>600.4299436638438</c:v>
                </c:pt>
                <c:pt idx="2">
                  <c:v>630.83200109322979</c:v>
                </c:pt>
                <c:pt idx="3">
                  <c:v>657.30939574462275</c:v>
                </c:pt>
                <c:pt idx="4">
                  <c:v>689.21684380299814</c:v>
                </c:pt>
                <c:pt idx="5">
                  <c:v>715.66140514568531</c:v>
                </c:pt>
                <c:pt idx="6">
                  <c:v>748.50897072530552</c:v>
                </c:pt>
                <c:pt idx="7">
                  <c:v>786.14639433979266</c:v>
                </c:pt>
                <c:pt idx="8">
                  <c:v>819.46251016638234</c:v>
                </c:pt>
                <c:pt idx="9">
                  <c:v>850.73754640356185</c:v>
                </c:pt>
                <c:pt idx="10">
                  <c:v>896.85264511178082</c:v>
                </c:pt>
                <c:pt idx="11">
                  <c:v>937.98593402528627</c:v>
                </c:pt>
                <c:pt idx="12">
                  <c:v>987.12035223764326</c:v>
                </c:pt>
                <c:pt idx="13">
                  <c:v>1037.1098950888077</c:v>
                </c:pt>
                <c:pt idx="14">
                  <c:v>997.43641727802537</c:v>
                </c:pt>
                <c:pt idx="15">
                  <c:v>1087.4262617160186</c:v>
                </c:pt>
                <c:pt idx="16">
                  <c:v>1169.3020001427883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B-4E3D-8F4C-A1FA0AA7B856}"/>
            </c:ext>
          </c:extLst>
        </c:ser>
        <c:ser>
          <c:idx val="5"/>
          <c:order val="4"/>
          <c:tx>
            <c:strRef>
              <c:f>'GHG Inventory CO2eq emissions'!$B$30</c:f>
              <c:strCache>
                <c:ptCount val="1"/>
                <c:pt idx="0">
                  <c:v>1.A.4 - Other Sectors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'GHG Inventory CO2eq emissions'!$C$30:$S$30</c:f>
              <c:numCache>
                <c:formatCode>#,##0.00</c:formatCode>
                <c:ptCount val="17"/>
                <c:pt idx="0">
                  <c:v>198.41367836679999</c:v>
                </c:pt>
                <c:pt idx="1">
                  <c:v>200.74250100959998</c:v>
                </c:pt>
                <c:pt idx="2">
                  <c:v>200.83058247096</c:v>
                </c:pt>
                <c:pt idx="3">
                  <c:v>217.96112741739998</c:v>
                </c:pt>
                <c:pt idx="4">
                  <c:v>220.65117408704</c:v>
                </c:pt>
                <c:pt idx="5">
                  <c:v>227.15545777599999</c:v>
                </c:pt>
                <c:pt idx="6">
                  <c:v>219.09352763672001</c:v>
                </c:pt>
                <c:pt idx="7">
                  <c:v>210.88322157771105</c:v>
                </c:pt>
                <c:pt idx="8">
                  <c:v>220.97156699804569</c:v>
                </c:pt>
                <c:pt idx="9">
                  <c:v>230.76842691973408</c:v>
                </c:pt>
                <c:pt idx="10">
                  <c:v>236.08764193323773</c:v>
                </c:pt>
                <c:pt idx="11">
                  <c:v>238.45887517679265</c:v>
                </c:pt>
                <c:pt idx="12">
                  <c:v>233.54275207911616</c:v>
                </c:pt>
                <c:pt idx="13">
                  <c:v>233.30167505480318</c:v>
                </c:pt>
                <c:pt idx="14">
                  <c:v>236.74701337242368</c:v>
                </c:pt>
                <c:pt idx="15">
                  <c:v>246.87072756223745</c:v>
                </c:pt>
                <c:pt idx="16">
                  <c:v>248.09725702774364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BB-4E3D-8F4C-A1FA0AA7B856}"/>
            </c:ext>
          </c:extLst>
        </c:ser>
        <c:ser>
          <c:idx val="0"/>
          <c:order val="5"/>
          <c:tx>
            <c:v>1.A.5 - Non-Specified</c:v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val>
            <c:numRef>
              <c:f>'GHG Inventory CO2eq emissions'!$C$37:$S$37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0.77169420239999997</c:v>
                </c:pt>
                <c:pt idx="14">
                  <c:v>0.80758695600000008</c:v>
                </c:pt>
                <c:pt idx="15">
                  <c:v>0.85245289799999979</c:v>
                </c:pt>
                <c:pt idx="16">
                  <c:v>0.87339033759999996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7C3-9510-B7A8AFA2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111592"/>
        <c:axId val="823113888"/>
      </c:barChart>
      <c:lineChart>
        <c:grouping val="standard"/>
        <c:varyColors val="0"/>
        <c:ser>
          <c:idx val="1"/>
          <c:order val="0"/>
          <c:tx>
            <c:strRef>
              <c:f>'GHG Inventory CO2eq emissions'!$B$5</c:f>
              <c:strCache>
                <c:ptCount val="1"/>
                <c:pt idx="0">
                  <c:v>1.A - Fuel Combustion Activities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'GHG Inventory CO2eq emissions'!$C$4:$S$4</c:f>
              <c:numCache>
                <c:formatCode>#,##0.00</c:formatCode>
                <c:ptCount val="17"/>
                <c:pt idx="0">
                  <c:v>2323.1513206620457</c:v>
                </c:pt>
                <c:pt idx="1">
                  <c:v>2492.0951652195363</c:v>
                </c:pt>
                <c:pt idx="2">
                  <c:v>2523.9923817999475</c:v>
                </c:pt>
                <c:pt idx="3">
                  <c:v>2678.1098457641574</c:v>
                </c:pt>
                <c:pt idx="4">
                  <c:v>2687.2009157851312</c:v>
                </c:pt>
                <c:pt idx="5">
                  <c:v>2874.1688093240364</c:v>
                </c:pt>
                <c:pt idx="6">
                  <c:v>3236.141093564424</c:v>
                </c:pt>
                <c:pt idx="7">
                  <c:v>3403.2061176212819</c:v>
                </c:pt>
                <c:pt idx="8">
                  <c:v>3507.7086146850265</c:v>
                </c:pt>
                <c:pt idx="9">
                  <c:v>3457.0695000181249</c:v>
                </c:pt>
                <c:pt idx="10">
                  <c:v>3715.957356075035</c:v>
                </c:pt>
                <c:pt idx="11">
                  <c:v>3727.5599855567489</c:v>
                </c:pt>
                <c:pt idx="12">
                  <c:v>3825.3976390623302</c:v>
                </c:pt>
                <c:pt idx="13">
                  <c:v>3935.0719502442876</c:v>
                </c:pt>
                <c:pt idx="14">
                  <c:v>3990.8941057811703</c:v>
                </c:pt>
                <c:pt idx="15">
                  <c:v>4043.9937363753756</c:v>
                </c:pt>
                <c:pt idx="16">
                  <c:v>4182.6168218401808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B-4E3D-8F4C-A1FA0AA7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111592"/>
        <c:axId val="823113888"/>
      </c:lineChart>
      <c:catAx>
        <c:axId val="823111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3888"/>
        <c:crosses val="autoZero"/>
        <c:auto val="1"/>
        <c:lblAlgn val="ctr"/>
        <c:lblOffset val="100"/>
        <c:noMultiLvlLbl val="0"/>
      </c:catAx>
      <c:valAx>
        <c:axId val="8231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1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230599196917564E-3"/>
          <c:y val="0.82996912881019669"/>
          <c:w val="0.97995139679075871"/>
          <c:h val="0.1545760084145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GHG Emissions Trend for Energy Industries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'GHG Inventory CO2eq emissions'!$C$3:$S$3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'GHG Inventory CO2eq emissions'!$C$6:$S$6</c:f>
              <c:numCache>
                <c:formatCode>#,##0.00</c:formatCode>
                <c:ptCount val="17"/>
                <c:pt idx="0">
                  <c:v>1177.6123091081099</c:v>
                </c:pt>
                <c:pt idx="1">
                  <c:v>1289.3039484543897</c:v>
                </c:pt>
                <c:pt idx="2">
                  <c:v>1310.8023604723201</c:v>
                </c:pt>
                <c:pt idx="3">
                  <c:v>1400.7992404771098</c:v>
                </c:pt>
                <c:pt idx="4">
                  <c:v>1416.1719965914897</c:v>
                </c:pt>
                <c:pt idx="5">
                  <c:v>1587.6405430522898</c:v>
                </c:pt>
                <c:pt idx="6">
                  <c:v>1865.4597508996899</c:v>
                </c:pt>
                <c:pt idx="7">
                  <c:v>2006.6482161635204</c:v>
                </c:pt>
                <c:pt idx="8">
                  <c:v>2037.720427031592</c:v>
                </c:pt>
                <c:pt idx="9">
                  <c:v>2019.238592894704</c:v>
                </c:pt>
                <c:pt idx="10">
                  <c:v>2220.3354955792997</c:v>
                </c:pt>
                <c:pt idx="11">
                  <c:v>2204.7190319801698</c:v>
                </c:pt>
                <c:pt idx="12">
                  <c:v>2265.1437111657001</c:v>
                </c:pt>
                <c:pt idx="13">
                  <c:v>2338.8442902455199</c:v>
                </c:pt>
                <c:pt idx="14">
                  <c:v>2418.5327819682702</c:v>
                </c:pt>
                <c:pt idx="15">
                  <c:v>2365.0550613394971</c:v>
                </c:pt>
                <c:pt idx="16">
                  <c:v>2422.1604287906525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55-4B1B-AC35-BB0BA855F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800848"/>
        <c:axId val="701801176"/>
      </c:scatterChart>
      <c:valAx>
        <c:axId val="701800848"/>
        <c:scaling>
          <c:orientation val="minMax"/>
          <c:max val="2016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1176"/>
        <c:crosses val="autoZero"/>
        <c:crossBetween val="midCat"/>
      </c:valAx>
      <c:valAx>
        <c:axId val="701801176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Gg CO2eq/year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800848"/>
        <c:crosses val="autoZero"/>
        <c:crossBetween val="midCat"/>
        <c:majorUnit val="6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189590</xdr:colOff>
      <xdr:row>4</xdr:row>
      <xdr:rowOff>40243</xdr:rowOff>
    </xdr:from>
    <xdr:to>
      <xdr:col>33</xdr:col>
      <xdr:colOff>510598</xdr:colOff>
      <xdr:row>35</xdr:row>
      <xdr:rowOff>178955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5B066B-CCA2-4EC3-9353-64A440A2D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32</xdr:col>
      <xdr:colOff>48243</xdr:colOff>
      <xdr:row>10</xdr:row>
      <xdr:rowOff>72985</xdr:rowOff>
    </xdr:from>
    <xdr:ext cx="248036" cy="254453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BCA64B2-5492-4EF7-9C26-554BDBAC215A}"/>
            </a:ext>
          </a:extLst>
        </xdr:cNvPr>
        <xdr:cNvSpPr txBox="1"/>
      </xdr:nvSpPr>
      <xdr:spPr>
        <a:xfrm>
          <a:off x="28761788" y="1908712"/>
          <a:ext cx="248036" cy="2544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ctr">
          <a:noAutofit/>
        </a:bodyPr>
        <a:lstStyle/>
        <a:p>
          <a:pPr algn="ctr"/>
          <a:r>
            <a:rPr lang="es-ES" sz="1100"/>
            <a:t>Gg CO2/year</a:t>
          </a:r>
          <a:r>
            <a:rPr lang="es-ES" sz="1100" baseline="0"/>
            <a:t> (</a:t>
          </a:r>
          <a:r>
            <a:rPr lang="es-ES" sz="1100"/>
            <a:t>Energy sector)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34017</xdr:colOff>
      <xdr:row>4</xdr:row>
      <xdr:rowOff>37419</xdr:rowOff>
    </xdr:from>
    <xdr:to>
      <xdr:col>34</xdr:col>
      <xdr:colOff>621599</xdr:colOff>
      <xdr:row>35</xdr:row>
      <xdr:rowOff>125248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9A4605-F367-4188-8E0F-4CDD0A772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0.96792</cdr:x>
      <cdr:y>0.20257</cdr:y>
    </cdr:from>
    <cdr:to>
      <cdr:x>0.99479</cdr:x>
      <cdr:y>0.69623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7BCA64B2-5492-4EF7-9C26-554BDBAC215A}"/>
            </a:ext>
          </a:extLst>
        </cdr:cNvPr>
        <cdr:cNvSpPr txBox="1"/>
      </cdr:nvSpPr>
      <cdr:spPr>
        <a:xfrm xmlns:a="http://schemas.openxmlformats.org/drawingml/2006/main">
          <a:off x="8936265" y="1044121"/>
          <a:ext cx="248036" cy="254453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="vert270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/>
            <a:t>Gg CH4/year</a:t>
          </a:r>
          <a:r>
            <a:rPr lang="es-ES" sz="1100" baseline="0"/>
            <a:t> (</a:t>
          </a:r>
          <a:r>
            <a:rPr lang="es-ES" sz="1100"/>
            <a:t>Waste sector)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102053</xdr:colOff>
      <xdr:row>5</xdr:row>
      <xdr:rowOff>24947</xdr:rowOff>
    </xdr:from>
    <xdr:to>
      <xdr:col>34</xdr:col>
      <xdr:colOff>216684</xdr:colOff>
      <xdr:row>39</xdr:row>
      <xdr:rowOff>12577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3C792B-5271-4C2B-B2C4-B50647E38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3</xdr:row>
      <xdr:rowOff>81643</xdr:rowOff>
    </xdr:from>
    <xdr:to>
      <xdr:col>31</xdr:col>
      <xdr:colOff>183698</xdr:colOff>
      <xdr:row>30</xdr:row>
      <xdr:rowOff>92531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1F0240-45DA-4478-8469-FF68AF607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300182</xdr:colOff>
      <xdr:row>3</xdr:row>
      <xdr:rowOff>47652</xdr:rowOff>
    </xdr:from>
    <xdr:to>
      <xdr:col>34</xdr:col>
      <xdr:colOff>579698</xdr:colOff>
      <xdr:row>35</xdr:row>
      <xdr:rowOff>11545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DD6CA6-A2C5-46A7-A489-187B5A8D6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233704</xdr:colOff>
      <xdr:row>45</xdr:row>
      <xdr:rowOff>23205</xdr:rowOff>
    </xdr:from>
    <xdr:to>
      <xdr:col>29</xdr:col>
      <xdr:colOff>9187</xdr:colOff>
      <xdr:row>71</xdr:row>
      <xdr:rowOff>20483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7545F62-6B85-4CF7-A72A-F9AC15627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118607</xdr:colOff>
      <xdr:row>3</xdr:row>
      <xdr:rowOff>70739</xdr:rowOff>
    </xdr:from>
    <xdr:to>
      <xdr:col>47</xdr:col>
      <xdr:colOff>296862</xdr:colOff>
      <xdr:row>42</xdr:row>
      <xdr:rowOff>144463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8F12FCB-A198-4C49-82E4-83E7A787D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285749</xdr:colOff>
      <xdr:row>43</xdr:row>
      <xdr:rowOff>178376</xdr:rowOff>
    </xdr:from>
    <xdr:to>
      <xdr:col>40</xdr:col>
      <xdr:colOff>207817</xdr:colOff>
      <xdr:row>69</xdr:row>
      <xdr:rowOff>155863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F181A78-EF5A-4C20-A587-511C1C03C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411349</xdr:colOff>
      <xdr:row>43</xdr:row>
      <xdr:rowOff>127653</xdr:rowOff>
    </xdr:from>
    <xdr:to>
      <xdr:col>49</xdr:col>
      <xdr:colOff>523874</xdr:colOff>
      <xdr:row>63</xdr:row>
      <xdr:rowOff>190498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8B4D022-3359-4D04-9592-E8F56124F6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612321</xdr:colOff>
      <xdr:row>43</xdr:row>
      <xdr:rowOff>108858</xdr:rowOff>
    </xdr:from>
    <xdr:to>
      <xdr:col>58</xdr:col>
      <xdr:colOff>724846</xdr:colOff>
      <xdr:row>63</xdr:row>
      <xdr:rowOff>171703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B73205A-76E7-4136-87AA-B7B1DF5C2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381000</xdr:colOff>
      <xdr:row>64</xdr:row>
      <xdr:rowOff>92364</xdr:rowOff>
    </xdr:from>
    <xdr:to>
      <xdr:col>49</xdr:col>
      <xdr:colOff>493525</xdr:colOff>
      <xdr:row>84</xdr:row>
      <xdr:rowOff>152034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5FF8C79-010C-4596-9C80-296782B5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600363</xdr:colOff>
      <xdr:row>64</xdr:row>
      <xdr:rowOff>69273</xdr:rowOff>
    </xdr:from>
    <xdr:to>
      <xdr:col>58</xdr:col>
      <xdr:colOff>712888</xdr:colOff>
      <xdr:row>84</xdr:row>
      <xdr:rowOff>128943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228142B-81B8-4292-ACC4-DAB09F7A1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277091</xdr:colOff>
      <xdr:row>70</xdr:row>
      <xdr:rowOff>51955</xdr:rowOff>
    </xdr:from>
    <xdr:to>
      <xdr:col>40</xdr:col>
      <xdr:colOff>199159</xdr:colOff>
      <xdr:row>98</xdr:row>
      <xdr:rowOff>29442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6EF3A7DC-6A61-4466-AAD4-481C99B0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357187</xdr:colOff>
      <xdr:row>87</xdr:row>
      <xdr:rowOff>41132</xdr:rowOff>
    </xdr:from>
    <xdr:to>
      <xdr:col>52</xdr:col>
      <xdr:colOff>561419</xdr:colOff>
      <xdr:row>128</xdr:row>
      <xdr:rowOff>102156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33FBB61-7EED-4256-AC59-3F3DACD36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326881</xdr:colOff>
      <xdr:row>128</xdr:row>
      <xdr:rowOff>186170</xdr:rowOff>
    </xdr:from>
    <xdr:to>
      <xdr:col>52</xdr:col>
      <xdr:colOff>531113</xdr:colOff>
      <xdr:row>162</xdr:row>
      <xdr:rowOff>56694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8412CB1-28E7-44D5-96A4-C462F48D6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59</xdr:col>
      <xdr:colOff>114300</xdr:colOff>
      <xdr:row>43</xdr:row>
      <xdr:rowOff>76200</xdr:rowOff>
    </xdr:from>
    <xdr:to>
      <xdr:col>68</xdr:col>
      <xdr:colOff>226825</xdr:colOff>
      <xdr:row>63</xdr:row>
      <xdr:rowOff>139045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39525917-25EF-4EA2-8B6A-33C285268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68</xdr:col>
      <xdr:colOff>368629</xdr:colOff>
      <xdr:row>63</xdr:row>
      <xdr:rowOff>159163</xdr:rowOff>
    </xdr:from>
    <xdr:to>
      <xdr:col>77</xdr:col>
      <xdr:colOff>481154</xdr:colOff>
      <xdr:row>84</xdr:row>
      <xdr:rowOff>37858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C68896B-AEAA-4206-975B-E9658F487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52</xdr:col>
      <xdr:colOff>710046</xdr:colOff>
      <xdr:row>87</xdr:row>
      <xdr:rowOff>34637</xdr:rowOff>
    </xdr:from>
    <xdr:to>
      <xdr:col>65</xdr:col>
      <xdr:colOff>152278</xdr:colOff>
      <xdr:row>128</xdr:row>
      <xdr:rowOff>95661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2908DE8-0C97-495E-B2DC-55A854FE5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285750</xdr:colOff>
      <xdr:row>98</xdr:row>
      <xdr:rowOff>95250</xdr:rowOff>
    </xdr:from>
    <xdr:to>
      <xdr:col>40</xdr:col>
      <xdr:colOff>207818</xdr:colOff>
      <xdr:row>137</xdr:row>
      <xdr:rowOff>72737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92C4C60-14D8-4C9E-BD2E-83DC61C4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272143</xdr:colOff>
      <xdr:row>137</xdr:row>
      <xdr:rowOff>149678</xdr:rowOff>
    </xdr:from>
    <xdr:to>
      <xdr:col>40</xdr:col>
      <xdr:colOff>194211</xdr:colOff>
      <xdr:row>168</xdr:row>
      <xdr:rowOff>127165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4FD0A3A4-8612-4E71-9B4E-C5B61EE2A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59</xdr:col>
      <xdr:colOff>121227</xdr:colOff>
      <xdr:row>64</xdr:row>
      <xdr:rowOff>34636</xdr:rowOff>
    </xdr:from>
    <xdr:to>
      <xdr:col>68</xdr:col>
      <xdr:colOff>233752</xdr:colOff>
      <xdr:row>84</xdr:row>
      <xdr:rowOff>94306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E9EE7469-62B6-4020-B0EE-AD1E4F5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0.57128</cdr:x>
      <cdr:y>0.35404</cdr:y>
    </cdr:from>
    <cdr:to>
      <cdr:x>0.64308</cdr:x>
      <cdr:y>0.40352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07D672D-67ED-43C4-9152-4D51D51132B7}"/>
            </a:ext>
          </a:extLst>
        </cdr:cNvPr>
        <cdr:cNvSpPr txBox="1"/>
      </cdr:nvSpPr>
      <cdr:spPr>
        <a:xfrm xmlns:a="http://schemas.openxmlformats.org/drawingml/2006/main">
          <a:off x="3789590" y="1752602"/>
          <a:ext cx="47625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100" b="1">
              <a:solidFill>
                <a:sysClr val="windowText" lastClr="000000"/>
              </a:solidFill>
            </a:rPr>
            <a:t>2014</a:t>
          </a:r>
        </a:p>
      </cdr:txBody>
    </cdr:sp>
  </cdr:relSizeAnchor>
  <cdr:relSizeAnchor xmlns:cdr="http://schemas.openxmlformats.org/drawingml/2006/chartDrawing">
    <cdr:from>
      <cdr:x>0.61484</cdr:x>
      <cdr:y>0.30713</cdr:y>
    </cdr:from>
    <cdr:to>
      <cdr:x>0.68663</cdr:x>
      <cdr:y>0.35661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3209C89-4D87-4A36-BDD6-C6262B877352}"/>
            </a:ext>
          </a:extLst>
        </cdr:cNvPr>
        <cdr:cNvSpPr txBox="1"/>
      </cdr:nvSpPr>
      <cdr:spPr>
        <a:xfrm xmlns:a="http://schemas.openxmlformats.org/drawingml/2006/main">
          <a:off x="4078514" y="1520372"/>
          <a:ext cx="47625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>
              <a:solidFill>
                <a:sysClr val="windowText" lastClr="000000"/>
              </a:solidFill>
            </a:rPr>
            <a:t>2015</a:t>
          </a:r>
        </a:p>
      </cdr:txBody>
    </cdr:sp>
  </cdr:relSizeAnchor>
  <cdr:relSizeAnchor xmlns:cdr="http://schemas.openxmlformats.org/drawingml/2006/chartDrawing">
    <cdr:from>
      <cdr:x>0.66817</cdr:x>
      <cdr:y>0.2659</cdr:y>
    </cdr:from>
    <cdr:to>
      <cdr:x>0.73997</cdr:x>
      <cdr:y>0.31537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03209C89-4D87-4A36-BDD6-C6262B877352}"/>
            </a:ext>
          </a:extLst>
        </cdr:cNvPr>
        <cdr:cNvSpPr txBox="1"/>
      </cdr:nvSpPr>
      <cdr:spPr>
        <a:xfrm xmlns:a="http://schemas.openxmlformats.org/drawingml/2006/main">
          <a:off x="4432300" y="1316264"/>
          <a:ext cx="47625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>
              <a:solidFill>
                <a:sysClr val="windowText" lastClr="000000"/>
              </a:solidFill>
            </a:rPr>
            <a:t>2016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161925</xdr:rowOff>
    </xdr:from>
    <xdr:to>
      <xdr:col>13</xdr:col>
      <xdr:colOff>647700</xdr:colOff>
      <xdr:row>14</xdr:row>
      <xdr:rowOff>109538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7EC51A-21D2-4A4D-8E03-4ED6E8293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2025650</xdr:colOff>
      <xdr:row>10</xdr:row>
      <xdr:rowOff>23812</xdr:rowOff>
    </xdr:from>
    <xdr:to>
      <xdr:col>6</xdr:col>
      <xdr:colOff>87312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3F07CC7-CC4F-4E05-A1D6-E2735C292C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184150</xdr:colOff>
      <xdr:row>14</xdr:row>
      <xdr:rowOff>171450</xdr:rowOff>
    </xdr:from>
    <xdr:to>
      <xdr:col>13</xdr:col>
      <xdr:colOff>125412</xdr:colOff>
      <xdr:row>29</xdr:row>
      <xdr:rowOff>147638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285CD94-3A78-4E4B-82FE-C804632D6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0A40-2A54-43F9-A9F7-FCF2ECAFC449}">
  <dimension ref="B1:T156"/>
  <sheetViews>
    <sheetView showGridLines="0" zoomScale="70" zoomScaleNormal="70" workbookViewId="0">
      <pane xSplit="2" ySplit="3" topLeftCell="C134" activePane="bottomRight" state="frozen"/>
      <selection pane="topRight" activeCell="C1" sqref="C1"/>
      <selection pane="bottomLeft" activeCell="A3" sqref="A3"/>
      <selection pane="bottomRight" activeCell="C142" sqref="C142"/>
    </sheetView>
  </sheetViews>
  <sheetFormatPr baseColWidth="10" defaultRowHeight="14.5" x14ac:dyDescent="0.35"/>
  <cols>
    <col min="1" max="1" width="4.1796875" customWidth="1"/>
    <col min="2" max="2" width="83.7265625" bestFit="1" customWidth="1"/>
    <col min="3" max="18" width="11.453125" style="14"/>
    <col min="19" max="19" width="12.26953125" style="14" bestFit="1" customWidth="1"/>
  </cols>
  <sheetData>
    <row r="1" spans="2:20" ht="9.75" customHeight="1" x14ac:dyDescent="0.35"/>
    <row r="2" spans="2:20" x14ac:dyDescent="0.35">
      <c r="C2" s="30" t="s">
        <v>162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0" x14ac:dyDescent="0.35">
      <c r="B3" s="2" t="s">
        <v>0</v>
      </c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</row>
    <row r="4" spans="2:20" s="1" customFormat="1" x14ac:dyDescent="0.35">
      <c r="B4" s="3" t="s">
        <v>1</v>
      </c>
      <c r="C4" s="11">
        <v>2282.5221215245115</v>
      </c>
      <c r="D4" s="11">
        <v>2448.7851991207485</v>
      </c>
      <c r="E4" s="11">
        <v>2480.4728327693101</v>
      </c>
      <c r="F4" s="11">
        <v>2634.7996231165835</v>
      </c>
      <c r="G4" s="11">
        <v>2642.7916208044662</v>
      </c>
      <c r="H4" s="11">
        <v>2829.3506463609601</v>
      </c>
      <c r="I4" s="11">
        <v>3189.487325573084</v>
      </c>
      <c r="J4" s="11">
        <v>3357.372407074417</v>
      </c>
      <c r="K4" s="11">
        <v>3457.3473702910278</v>
      </c>
      <c r="L4" s="11">
        <v>3408.9279725484012</v>
      </c>
      <c r="M4" s="11">
        <v>3665.2927716177846</v>
      </c>
      <c r="N4" s="11">
        <v>3677.6248629137067</v>
      </c>
      <c r="O4" s="11">
        <v>3775.0830054178045</v>
      </c>
      <c r="P4" s="11">
        <v>3883.4509154290927</v>
      </c>
      <c r="Q4" s="11">
        <v>3940.6305157619404</v>
      </c>
      <c r="R4" s="11">
        <v>3990.4156483112356</v>
      </c>
      <c r="S4" s="11">
        <v>4128.896879202789</v>
      </c>
      <c r="T4" s="22">
        <f>S4/S156</f>
        <v>0.99150110141632886</v>
      </c>
    </row>
    <row r="5" spans="2:20" s="1" customFormat="1" x14ac:dyDescent="0.35">
      <c r="B5" s="4" t="s">
        <v>2</v>
      </c>
      <c r="C5" s="11">
        <v>2282.5221215245115</v>
      </c>
      <c r="D5" s="11">
        <v>2448.7851991207485</v>
      </c>
      <c r="E5" s="11">
        <v>2480.4728327693101</v>
      </c>
      <c r="F5" s="11">
        <v>2634.7996231165835</v>
      </c>
      <c r="G5" s="11">
        <v>2642.7916208044662</v>
      </c>
      <c r="H5" s="11">
        <v>2829.3506463609601</v>
      </c>
      <c r="I5" s="11">
        <v>3189.487325573084</v>
      </c>
      <c r="J5" s="11">
        <v>3357.372407074417</v>
      </c>
      <c r="K5" s="11">
        <v>3457.3473702910278</v>
      </c>
      <c r="L5" s="11">
        <v>3408.9279725484012</v>
      </c>
      <c r="M5" s="11">
        <v>3665.2927716177846</v>
      </c>
      <c r="N5" s="11">
        <v>3677.6248629137067</v>
      </c>
      <c r="O5" s="11">
        <v>3775.0830054178045</v>
      </c>
      <c r="P5" s="11">
        <v>3883.4509154290927</v>
      </c>
      <c r="Q5" s="11">
        <v>3940.6305157619404</v>
      </c>
      <c r="R5" s="11">
        <v>3990.4156483112356</v>
      </c>
      <c r="S5" s="11">
        <v>4128.896879202789</v>
      </c>
    </row>
    <row r="6" spans="2:20" x14ac:dyDescent="0.35">
      <c r="B6" s="5" t="s">
        <v>3</v>
      </c>
      <c r="C6" s="12">
        <v>1159.2564091559998</v>
      </c>
      <c r="D6" s="12">
        <v>1268.8150482939998</v>
      </c>
      <c r="E6" s="12">
        <v>1289.4180072520001</v>
      </c>
      <c r="F6" s="12">
        <v>1381.1958847159999</v>
      </c>
      <c r="G6" s="12">
        <v>1396.0277945839998</v>
      </c>
      <c r="H6" s="12">
        <v>1567.1196631539997</v>
      </c>
      <c r="I6" s="12">
        <v>1843.7890721439999</v>
      </c>
      <c r="J6" s="12">
        <v>1985.1784840847999</v>
      </c>
      <c r="K6" s="12">
        <v>2011.06271063854</v>
      </c>
      <c r="L6" s="12">
        <v>1994.9060634373536</v>
      </c>
      <c r="M6" s="12">
        <v>2194.9422775899998</v>
      </c>
      <c r="N6" s="12">
        <v>2180.3406629169999</v>
      </c>
      <c r="O6" s="12">
        <v>2240.8689907950002</v>
      </c>
      <c r="P6" s="12">
        <v>2314.0901041369998</v>
      </c>
      <c r="Q6" s="12">
        <v>2393.7899120020002</v>
      </c>
      <c r="R6" s="12">
        <v>2339.0793632680998</v>
      </c>
      <c r="S6" s="12">
        <v>2397.1569249158406</v>
      </c>
    </row>
    <row r="7" spans="2:20" x14ac:dyDescent="0.35">
      <c r="B7" s="7" t="s">
        <v>104</v>
      </c>
      <c r="C7" s="12">
        <v>1159.2564091559998</v>
      </c>
      <c r="D7" s="12">
        <v>1268.8150482939998</v>
      </c>
      <c r="E7" s="12">
        <v>1289.4180072520001</v>
      </c>
      <c r="F7" s="12">
        <v>1381.1958847159999</v>
      </c>
      <c r="G7" s="12">
        <v>1396.0277945839998</v>
      </c>
      <c r="H7" s="12">
        <v>1567.1196631539997</v>
      </c>
      <c r="I7" s="12">
        <v>1843.7890721439999</v>
      </c>
      <c r="J7" s="12">
        <v>1985.1784840847999</v>
      </c>
      <c r="K7" s="12">
        <v>2011.06271063854</v>
      </c>
      <c r="L7" s="12">
        <v>1994.9060634373536</v>
      </c>
      <c r="M7" s="12">
        <v>2194.9422775899998</v>
      </c>
      <c r="N7" s="12">
        <v>2180.3406629169999</v>
      </c>
      <c r="O7" s="12">
        <v>2240.8689907950002</v>
      </c>
      <c r="P7" s="12">
        <v>2314.0901041369998</v>
      </c>
      <c r="Q7" s="12">
        <v>2393.7899120020002</v>
      </c>
      <c r="R7" s="12">
        <v>2339.0793632680998</v>
      </c>
      <c r="S7" s="12">
        <v>2397.1569249158406</v>
      </c>
    </row>
    <row r="8" spans="2:20" x14ac:dyDescent="0.35">
      <c r="B8" s="7" t="s">
        <v>105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2:20" x14ac:dyDescent="0.35">
      <c r="B9" s="7" t="s">
        <v>106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2:20" x14ac:dyDescent="0.35">
      <c r="B10" s="5" t="s">
        <v>4</v>
      </c>
      <c r="C10" s="12">
        <v>363.71313730506949</v>
      </c>
      <c r="D10" s="12">
        <v>393.05548902106341</v>
      </c>
      <c r="E10" s="12">
        <v>374.17779223078907</v>
      </c>
      <c r="F10" s="12">
        <v>393.68150096321409</v>
      </c>
      <c r="G10" s="12">
        <v>352.90393993813922</v>
      </c>
      <c r="H10" s="12">
        <v>336.09470970826118</v>
      </c>
      <c r="I10" s="12">
        <v>395.45593415528458</v>
      </c>
      <c r="J10" s="12">
        <v>393.19017280567135</v>
      </c>
      <c r="K10" s="12">
        <v>424.5613994215085</v>
      </c>
      <c r="L10" s="12">
        <v>351.90479833780444</v>
      </c>
      <c r="M10" s="12">
        <v>357.66848696310797</v>
      </c>
      <c r="N10" s="12">
        <v>341.86002358200045</v>
      </c>
      <c r="O10" s="12">
        <v>335.45139079351918</v>
      </c>
      <c r="P10" s="12">
        <v>320.97369631694875</v>
      </c>
      <c r="Q10" s="12">
        <v>333.60077611179651</v>
      </c>
      <c r="R10" s="12">
        <v>339.88713494516225</v>
      </c>
      <c r="S10" s="12">
        <v>338.79844851891255</v>
      </c>
    </row>
    <row r="11" spans="2:20" x14ac:dyDescent="0.35">
      <c r="B11" s="7" t="s">
        <v>107</v>
      </c>
      <c r="C11" s="12">
        <v>1.77224205</v>
      </c>
      <c r="D11" s="12">
        <v>1.77224205</v>
      </c>
      <c r="E11" s="12">
        <v>1.77224205</v>
      </c>
      <c r="F11" s="12">
        <v>1.77224205</v>
      </c>
      <c r="G11" s="12">
        <v>1.77224205</v>
      </c>
      <c r="H11" s="12">
        <v>1.77224205</v>
      </c>
      <c r="I11" s="12">
        <v>1.77224205</v>
      </c>
      <c r="J11" s="12">
        <v>1.77224205</v>
      </c>
      <c r="K11" s="12">
        <v>1.77224205</v>
      </c>
      <c r="L11" s="12">
        <v>1.77224205</v>
      </c>
      <c r="M11" s="12">
        <v>1.77224205</v>
      </c>
      <c r="N11" s="12">
        <v>1.77224205</v>
      </c>
      <c r="O11" s="12">
        <v>1.77224205</v>
      </c>
      <c r="P11" s="12">
        <v>1.77224205</v>
      </c>
      <c r="Q11" s="12">
        <v>1.7754505800000002</v>
      </c>
      <c r="R11" s="12">
        <v>1.7785552199999999</v>
      </c>
      <c r="S11" s="12">
        <v>1.7785552199999999</v>
      </c>
    </row>
    <row r="12" spans="2:20" x14ac:dyDescent="0.35">
      <c r="B12" s="7" t="s">
        <v>108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20" x14ac:dyDescent="0.35">
      <c r="B13" s="7" t="s">
        <v>109</v>
      </c>
      <c r="C13" s="12">
        <v>22.467034383575697</v>
      </c>
      <c r="D13" s="12">
        <v>23.362865947561978</v>
      </c>
      <c r="E13" s="12">
        <v>23.4282527344808</v>
      </c>
      <c r="F13" s="12">
        <v>24.581217978075095</v>
      </c>
      <c r="G13" s="12">
        <v>22.7049988223784</v>
      </c>
      <c r="H13" s="12">
        <v>21.6245387029802</v>
      </c>
      <c r="I13" s="12">
        <v>24.108056366852601</v>
      </c>
      <c r="J13" s="12">
        <v>23.469426927596199</v>
      </c>
      <c r="K13" s="12">
        <v>30.021846893757701</v>
      </c>
      <c r="L13" s="12">
        <v>22.110907299569099</v>
      </c>
      <c r="M13" s="12">
        <v>23.257507240627</v>
      </c>
      <c r="N13" s="12">
        <v>22.249163283441497</v>
      </c>
      <c r="O13" s="12">
        <v>22.181385099248104</v>
      </c>
      <c r="P13" s="12">
        <v>21.609043597499799</v>
      </c>
      <c r="Q13" s="12">
        <v>20.596985156506996</v>
      </c>
      <c r="R13" s="12">
        <v>24.564436958546004</v>
      </c>
      <c r="S13" s="12">
        <v>20.546269386914396</v>
      </c>
    </row>
    <row r="14" spans="2:20" x14ac:dyDescent="0.35">
      <c r="B14" s="7" t="s">
        <v>110</v>
      </c>
      <c r="C14" s="12">
        <v>1.6752464527931998</v>
      </c>
      <c r="D14" s="12">
        <v>2.1018909792347999</v>
      </c>
      <c r="E14" s="12">
        <v>2.1299367934602</v>
      </c>
      <c r="F14" s="12">
        <v>1.9176115115123999</v>
      </c>
      <c r="G14" s="12">
        <v>1.7190750560507999</v>
      </c>
      <c r="H14" s="12">
        <v>1.5948676761767999</v>
      </c>
      <c r="I14" s="12">
        <v>2.0142007992360003</v>
      </c>
      <c r="J14" s="12">
        <v>2.0883572306405997</v>
      </c>
      <c r="K14" s="12">
        <v>1.8839589607925999</v>
      </c>
      <c r="L14" s="12">
        <v>1.6144968531779995</v>
      </c>
      <c r="M14" s="12">
        <v>1.5543037588662001</v>
      </c>
      <c r="N14" s="12">
        <v>1.5109784678394</v>
      </c>
      <c r="O14" s="12">
        <v>1.4598956981897999</v>
      </c>
      <c r="P14" s="12">
        <v>1.4684781360438</v>
      </c>
      <c r="Q14" s="12">
        <v>1.5169752868661999</v>
      </c>
      <c r="R14" s="12">
        <v>1.3943083286033999</v>
      </c>
      <c r="S14" s="12">
        <v>1.3787924381459997</v>
      </c>
    </row>
    <row r="15" spans="2:20" x14ac:dyDescent="0.35">
      <c r="B15" s="7" t="s">
        <v>111</v>
      </c>
      <c r="C15" s="12">
        <v>55.750719449968088</v>
      </c>
      <c r="D15" s="12">
        <v>58.134444799295402</v>
      </c>
      <c r="E15" s="12">
        <v>58.357073536706793</v>
      </c>
      <c r="F15" s="12">
        <v>59.607594384148896</v>
      </c>
      <c r="G15" s="12">
        <v>57.123628098951393</v>
      </c>
      <c r="H15" s="12">
        <v>54.0538828807464</v>
      </c>
      <c r="I15" s="12">
        <v>63.980870277754804</v>
      </c>
      <c r="J15" s="12">
        <v>63.264774728113196</v>
      </c>
      <c r="K15" s="12">
        <v>67.268690169007797</v>
      </c>
      <c r="L15" s="12">
        <v>57.008929424508707</v>
      </c>
      <c r="M15" s="12">
        <v>57.99312803933735</v>
      </c>
      <c r="N15" s="12">
        <v>55.014030810480421</v>
      </c>
      <c r="O15" s="12">
        <v>53.706963054463998</v>
      </c>
      <c r="P15" s="12">
        <v>50.422839349024898</v>
      </c>
      <c r="Q15" s="12">
        <v>52.668712621055818</v>
      </c>
      <c r="R15" s="12">
        <v>53.346473453926279</v>
      </c>
      <c r="S15" s="12">
        <v>51.435032353799755</v>
      </c>
    </row>
    <row r="16" spans="2:20" x14ac:dyDescent="0.35">
      <c r="B16" s="7" t="s">
        <v>112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x14ac:dyDescent="0.35">
      <c r="B17" s="7" t="s">
        <v>113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x14ac:dyDescent="0.35">
      <c r="B18" s="7" t="s">
        <v>114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x14ac:dyDescent="0.35">
      <c r="B19" s="7" t="s">
        <v>115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x14ac:dyDescent="0.35">
      <c r="B20" s="7" t="s">
        <v>116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x14ac:dyDescent="0.35">
      <c r="B21" s="7" t="s">
        <v>117</v>
      </c>
      <c r="C21" s="12">
        <v>35.940978839466396</v>
      </c>
      <c r="D21" s="12">
        <v>38.209057285932403</v>
      </c>
      <c r="E21" s="12">
        <v>17.626514782268</v>
      </c>
      <c r="F21" s="12">
        <v>38.111959366800477</v>
      </c>
      <c r="G21" s="12">
        <v>20.359888586463995</v>
      </c>
      <c r="H21" s="12">
        <v>19.381531793707996</v>
      </c>
      <c r="I21" s="12">
        <v>23.408813086455996</v>
      </c>
      <c r="J21" s="12">
        <v>22.748411013551998</v>
      </c>
      <c r="K21" s="12">
        <v>21.850537168067998</v>
      </c>
      <c r="L21" s="12">
        <v>21.660495113292001</v>
      </c>
      <c r="M21" s="12">
        <v>21.9750551321</v>
      </c>
      <c r="N21" s="12">
        <v>20.375615791775996</v>
      </c>
      <c r="O21" s="12">
        <v>19.557955815804004</v>
      </c>
      <c r="P21" s="12">
        <v>16.819215004087997</v>
      </c>
      <c r="Q21" s="12">
        <v>17.127650914163997</v>
      </c>
      <c r="R21" s="12">
        <v>17.372974031391998</v>
      </c>
      <c r="S21" s="12">
        <v>30.227571190286397</v>
      </c>
    </row>
    <row r="22" spans="2:19" x14ac:dyDescent="0.35">
      <c r="B22" s="7" t="s">
        <v>118</v>
      </c>
      <c r="C22" s="12">
        <v>199.20870659667767</v>
      </c>
      <c r="D22" s="12">
        <v>220.23970895581351</v>
      </c>
      <c r="E22" s="12">
        <v>221.53275439767279</v>
      </c>
      <c r="F22" s="12">
        <v>216.64379122171039</v>
      </c>
      <c r="G22" s="12">
        <v>202.29439721684719</v>
      </c>
      <c r="H22" s="12">
        <v>192.42010939836609</v>
      </c>
      <c r="I22" s="12">
        <v>229.80164445742</v>
      </c>
      <c r="J22" s="12">
        <v>230.58433080110098</v>
      </c>
      <c r="K22" s="12">
        <v>239.14110641271699</v>
      </c>
      <c r="L22" s="12">
        <v>201.15193910692736</v>
      </c>
      <c r="M22" s="12">
        <v>202.26698763830319</v>
      </c>
      <c r="N22" s="12">
        <v>193.97899193095421</v>
      </c>
      <c r="O22" s="12">
        <v>189.83702046104446</v>
      </c>
      <c r="P22" s="12">
        <v>182.93440737597399</v>
      </c>
      <c r="Q22" s="12">
        <v>190.8173337276956</v>
      </c>
      <c r="R22" s="12">
        <v>189.53862810085027</v>
      </c>
      <c r="S22" s="12">
        <v>183.89441332770187</v>
      </c>
    </row>
    <row r="23" spans="2:19" x14ac:dyDescent="0.35">
      <c r="B23" s="7" t="s">
        <v>119</v>
      </c>
      <c r="C23" s="12">
        <v>46.89820953258841</v>
      </c>
      <c r="D23" s="12">
        <v>49.235279003225401</v>
      </c>
      <c r="E23" s="12">
        <v>49.33101793620051</v>
      </c>
      <c r="F23" s="12">
        <v>51.047084450966871</v>
      </c>
      <c r="G23" s="12">
        <v>46.929710107447399</v>
      </c>
      <c r="H23" s="12">
        <v>45.24753720628366</v>
      </c>
      <c r="I23" s="12">
        <v>50.370107117565198</v>
      </c>
      <c r="J23" s="12">
        <v>49.262630054668399</v>
      </c>
      <c r="K23" s="12">
        <v>62.623017767165457</v>
      </c>
      <c r="L23" s="12">
        <v>46.585788490329364</v>
      </c>
      <c r="M23" s="12">
        <v>48.849263103874193</v>
      </c>
      <c r="N23" s="12">
        <v>46.959001247508908</v>
      </c>
      <c r="O23" s="12">
        <v>46.935928614768784</v>
      </c>
      <c r="P23" s="12">
        <v>45.947470804318286</v>
      </c>
      <c r="Q23" s="12">
        <v>49.097667825507877</v>
      </c>
      <c r="R23" s="12">
        <v>51.891758851844259</v>
      </c>
      <c r="S23" s="12">
        <v>49.53781460206406</v>
      </c>
    </row>
    <row r="24" spans="2:19" x14ac:dyDescent="0.35">
      <c r="B24" s="5" t="s">
        <v>5</v>
      </c>
      <c r="C24" s="12">
        <v>563.74394808344232</v>
      </c>
      <c r="D24" s="12">
        <v>588.77776103568499</v>
      </c>
      <c r="E24" s="12">
        <v>618.63273841252044</v>
      </c>
      <c r="F24" s="12">
        <v>644.60794836736943</v>
      </c>
      <c r="G24" s="12">
        <v>675.85870243632769</v>
      </c>
      <c r="H24" s="12">
        <v>701.73148286869844</v>
      </c>
      <c r="I24" s="12">
        <v>733.93740228579998</v>
      </c>
      <c r="J24" s="12">
        <v>770.86919725743405</v>
      </c>
      <c r="K24" s="12">
        <v>803.47317437463835</v>
      </c>
      <c r="L24" s="12">
        <v>834.10109823731023</v>
      </c>
      <c r="M24" s="12">
        <v>879.36386263444558</v>
      </c>
      <c r="N24" s="12">
        <v>919.71032048441214</v>
      </c>
      <c r="O24" s="12">
        <v>967.88474429344467</v>
      </c>
      <c r="P24" s="12">
        <v>1016.891935692535</v>
      </c>
      <c r="Q24" s="12">
        <v>978.15497343636059</v>
      </c>
      <c r="R24" s="12">
        <v>1066.1131784470997</v>
      </c>
      <c r="S24" s="12">
        <v>1146.3395871082535</v>
      </c>
    </row>
    <row r="25" spans="2:19" x14ac:dyDescent="0.35">
      <c r="B25" s="7" t="s">
        <v>120</v>
      </c>
      <c r="C25" s="12">
        <v>4.7709873717506008</v>
      </c>
      <c r="D25" s="12">
        <v>5.05426344337915</v>
      </c>
      <c r="E25" s="12">
        <v>5.9126411589245</v>
      </c>
      <c r="F25" s="12">
        <v>6.2916434416335507</v>
      </c>
      <c r="G25" s="12">
        <v>6.0138581259757009</v>
      </c>
      <c r="H25" s="12">
        <v>5.3865961176027</v>
      </c>
      <c r="I25" s="12">
        <v>5.5872429464852003</v>
      </c>
      <c r="J25" s="12">
        <v>6.2513878874947499</v>
      </c>
      <c r="K25" s="12">
        <v>5.5904441392800006</v>
      </c>
      <c r="L25" s="12">
        <v>4.2520950872399998</v>
      </c>
      <c r="M25" s="12">
        <v>5.8154662365799998</v>
      </c>
      <c r="N25" s="12">
        <v>6.338599572305001</v>
      </c>
      <c r="O25" s="12">
        <v>6.7308451610400004</v>
      </c>
      <c r="P25" s="12">
        <v>6.9130276164950013</v>
      </c>
      <c r="Q25" s="12">
        <v>7.1420445096000007</v>
      </c>
      <c r="R25" s="12">
        <v>8.4875956715550007</v>
      </c>
      <c r="S25" s="12">
        <v>9.7073283006700013</v>
      </c>
    </row>
    <row r="26" spans="2:19" x14ac:dyDescent="0.35">
      <c r="B26" s="7" t="s">
        <v>121</v>
      </c>
      <c r="C26" s="12">
        <v>528.48177771991561</v>
      </c>
      <c r="D26" s="12">
        <v>551.42190892111068</v>
      </c>
      <c r="E26" s="12">
        <v>574.93265205528462</v>
      </c>
      <c r="F26" s="12">
        <v>598.10667168291502</v>
      </c>
      <c r="G26" s="12">
        <v>631.41052544370393</v>
      </c>
      <c r="H26" s="12">
        <v>661.91937372852499</v>
      </c>
      <c r="I26" s="12">
        <v>692.64232072553989</v>
      </c>
      <c r="J26" s="12">
        <v>724.66544779378773</v>
      </c>
      <c r="K26" s="12">
        <v>762.15443288200197</v>
      </c>
      <c r="L26" s="12">
        <v>794.84140067340184</v>
      </c>
      <c r="M26" s="12">
        <v>832.87176686793396</v>
      </c>
      <c r="N26" s="12">
        <v>869.529879191399</v>
      </c>
      <c r="O26" s="12">
        <v>915.45130156525295</v>
      </c>
      <c r="P26" s="12">
        <v>962.76204804487406</v>
      </c>
      <c r="Q26" s="12">
        <v>923.94307979769746</v>
      </c>
      <c r="R26" s="12">
        <v>1001.8181438852174</v>
      </c>
      <c r="S26" s="12">
        <v>1071.8011612017051</v>
      </c>
    </row>
    <row r="27" spans="2:19" x14ac:dyDescent="0.35">
      <c r="B27" s="7" t="s">
        <v>122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x14ac:dyDescent="0.35">
      <c r="B28" s="7" t="s">
        <v>123</v>
      </c>
      <c r="C28" s="12">
        <v>30.491182991776192</v>
      </c>
      <c r="D28" s="12">
        <v>32.301588671195098</v>
      </c>
      <c r="E28" s="12">
        <v>37.787445198311396</v>
      </c>
      <c r="F28" s="12">
        <v>40.2096332428209</v>
      </c>
      <c r="G28" s="12">
        <v>38.434318866647999</v>
      </c>
      <c r="H28" s="12">
        <v>34.425513022570797</v>
      </c>
      <c r="I28" s="12">
        <v>35.707838530256097</v>
      </c>
      <c r="J28" s="12">
        <v>39.952361576151603</v>
      </c>
      <c r="K28" s="12">
        <v>35.728297353356396</v>
      </c>
      <c r="L28" s="12">
        <v>35.007602476668296</v>
      </c>
      <c r="M28" s="12">
        <v>40.676629529931596</v>
      </c>
      <c r="N28" s="12">
        <v>43.841841720708295</v>
      </c>
      <c r="O28" s="12">
        <v>45.702597567151798</v>
      </c>
      <c r="P28" s="12">
        <v>47.216860031166</v>
      </c>
      <c r="Q28" s="12">
        <v>47.069849129063101</v>
      </c>
      <c r="R28" s="12">
        <v>55.807438890327298</v>
      </c>
      <c r="S28" s="12">
        <v>64.831097605878597</v>
      </c>
    </row>
    <row r="29" spans="2:19" x14ac:dyDescent="0.35">
      <c r="B29" s="7" t="s">
        <v>124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x14ac:dyDescent="0.35">
      <c r="B30" s="5" t="s">
        <v>6</v>
      </c>
      <c r="C30" s="12">
        <f>SUM(C31:C33)</f>
        <v>195.80862697999999</v>
      </c>
      <c r="D30" s="12">
        <v>198.13690076999998</v>
      </c>
      <c r="E30" s="12">
        <v>198.24429487399999</v>
      </c>
      <c r="F30" s="12">
        <v>215.31428906999997</v>
      </c>
      <c r="G30" s="12">
        <v>218.001183846</v>
      </c>
      <c r="H30" s="12">
        <v>224.40479063000001</v>
      </c>
      <c r="I30" s="12">
        <v>216.304916988</v>
      </c>
      <c r="J30" s="12">
        <v>208.13455292651</v>
      </c>
      <c r="K30" s="12">
        <v>218.25008585634095</v>
      </c>
      <c r="L30" s="12">
        <v>228.01601253593299</v>
      </c>
      <c r="M30" s="12">
        <v>233.31814443023097</v>
      </c>
      <c r="N30" s="12">
        <v>235.71385593029399</v>
      </c>
      <c r="O30" s="12">
        <v>230.877879535841</v>
      </c>
      <c r="P30" s="12">
        <v>230.72514474260998</v>
      </c>
      <c r="Q30" s="12">
        <v>234.279004111783</v>
      </c>
      <c r="R30" s="12">
        <v>244.485352100874</v>
      </c>
      <c r="S30" s="12">
        <v>245.73040669978295</v>
      </c>
    </row>
    <row r="31" spans="2:19" x14ac:dyDescent="0.35">
      <c r="B31" s="7" t="s">
        <v>125</v>
      </c>
      <c r="C31" s="12">
        <v>12.386214500000001</v>
      </c>
      <c r="D31" s="12">
        <v>13.281603499999997</v>
      </c>
      <c r="E31" s="12">
        <v>13.606928169999998</v>
      </c>
      <c r="F31" s="12">
        <v>17.158637869999996</v>
      </c>
      <c r="G31" s="12">
        <v>19.018062359999998</v>
      </c>
      <c r="H31" s="12">
        <v>20.847640549999998</v>
      </c>
      <c r="I31" s="12">
        <v>34.132228679999997</v>
      </c>
      <c r="J31" s="12">
        <v>32.613052009999997</v>
      </c>
      <c r="K31" s="12">
        <v>30.126855219999996</v>
      </c>
      <c r="L31" s="12">
        <v>31.562462249999996</v>
      </c>
      <c r="M31" s="12">
        <v>32.607082750000004</v>
      </c>
      <c r="N31" s="12">
        <v>33.6069338</v>
      </c>
      <c r="O31" s="12">
        <v>35.570820339999997</v>
      </c>
      <c r="P31" s="12">
        <v>39.650809549999998</v>
      </c>
      <c r="Q31" s="12">
        <v>41.868389640000004</v>
      </c>
      <c r="R31" s="12">
        <v>45.064928369999997</v>
      </c>
      <c r="S31" s="12">
        <v>48.001804289999988</v>
      </c>
    </row>
    <row r="32" spans="2:19" x14ac:dyDescent="0.35">
      <c r="B32" s="7" t="s">
        <v>126</v>
      </c>
      <c r="C32" s="12">
        <v>142.60344689999999</v>
      </c>
      <c r="D32" s="12">
        <v>142.64563197999999</v>
      </c>
      <c r="E32" s="12">
        <v>142.793809624</v>
      </c>
      <c r="F32" s="12">
        <v>146.92740555999998</v>
      </c>
      <c r="G32" s="12">
        <v>155.22627315599999</v>
      </c>
      <c r="H32" s="12">
        <v>159.52351017000001</v>
      </c>
      <c r="I32" s="12">
        <v>136.43867686799999</v>
      </c>
      <c r="J32" s="12">
        <v>129.49269862799997</v>
      </c>
      <c r="K32" s="12">
        <v>132.07769629199998</v>
      </c>
      <c r="L32" s="12">
        <v>133.66710368599999</v>
      </c>
      <c r="M32" s="12">
        <v>136.91875367599999</v>
      </c>
      <c r="N32" s="12">
        <v>134.84610408999998</v>
      </c>
      <c r="O32" s="12">
        <v>136.05101108799997</v>
      </c>
      <c r="P32" s="12">
        <v>138.99981305200001</v>
      </c>
      <c r="Q32" s="12">
        <v>142.457819578</v>
      </c>
      <c r="R32" s="12">
        <v>146.93453949600001</v>
      </c>
      <c r="S32" s="12">
        <v>147.82714399599996</v>
      </c>
    </row>
    <row r="33" spans="2:19" x14ac:dyDescent="0.35">
      <c r="B33" s="7" t="s">
        <v>127</v>
      </c>
      <c r="C33" s="12">
        <f>SUM(C34:C36)</f>
        <v>40.818965580000004</v>
      </c>
      <c r="D33" s="12">
        <f t="shared" ref="D33:S33" si="0">SUM(D34:D36)</f>
        <v>42.209665289999997</v>
      </c>
      <c r="E33" s="12">
        <f t="shared" si="0"/>
        <v>41.843557079999997</v>
      </c>
      <c r="F33" s="12">
        <f t="shared" si="0"/>
        <v>51.228245639999997</v>
      </c>
      <c r="G33" s="12">
        <f t="shared" si="0"/>
        <v>43.756848329999997</v>
      </c>
      <c r="H33" s="12">
        <f t="shared" si="0"/>
        <v>44.033639909999998</v>
      </c>
      <c r="I33" s="12">
        <f t="shared" si="0"/>
        <v>45.734011439999996</v>
      </c>
      <c r="J33" s="12">
        <f t="shared" si="0"/>
        <v>46.028802288510001</v>
      </c>
      <c r="K33" s="12">
        <f t="shared" si="0"/>
        <v>56.045534344340993</v>
      </c>
      <c r="L33" s="12">
        <f t="shared" si="0"/>
        <v>62.786446599932994</v>
      </c>
      <c r="M33" s="12">
        <f t="shared" si="0"/>
        <v>63.792308004230989</v>
      </c>
      <c r="N33" s="12">
        <f t="shared" si="0"/>
        <v>67.260818040293998</v>
      </c>
      <c r="O33" s="12">
        <f t="shared" si="0"/>
        <v>59.256048107840996</v>
      </c>
      <c r="P33" s="12">
        <f t="shared" si="0"/>
        <v>52.074522140609986</v>
      </c>
      <c r="Q33" s="12">
        <f t="shared" si="0"/>
        <v>49.952794893783</v>
      </c>
      <c r="R33" s="12">
        <f t="shared" si="0"/>
        <v>52.485884234874007</v>
      </c>
      <c r="S33" s="12">
        <f t="shared" si="0"/>
        <v>49.901458413782997</v>
      </c>
    </row>
    <row r="34" spans="2:19" x14ac:dyDescent="0.35">
      <c r="B34" s="8" t="s">
        <v>128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x14ac:dyDescent="0.35">
      <c r="B35" s="8" t="s">
        <v>129</v>
      </c>
      <c r="C35" s="12">
        <v>7.8801496799999997</v>
      </c>
      <c r="D35" s="12">
        <v>8.9550072299999979</v>
      </c>
      <c r="E35" s="12">
        <v>8.8234575</v>
      </c>
      <c r="F35" s="12">
        <v>9.3977843699999983</v>
      </c>
      <c r="G35" s="12">
        <v>10.09724391</v>
      </c>
      <c r="H35" s="12">
        <v>9.6095473500000015</v>
      </c>
      <c r="I35" s="12">
        <v>9.7828079699999986</v>
      </c>
      <c r="J35" s="12">
        <v>9.9591924148079993</v>
      </c>
      <c r="K35" s="12">
        <v>10.138757154552</v>
      </c>
      <c r="L35" s="12">
        <v>10.321559621918999</v>
      </c>
      <c r="M35" s="12">
        <v>10.507657891301999</v>
      </c>
      <c r="N35" s="12">
        <v>10.697111320505998</v>
      </c>
      <c r="O35" s="12">
        <v>10.889980871601001</v>
      </c>
      <c r="P35" s="12">
        <v>11.086327827509999</v>
      </c>
      <c r="Q35" s="12">
        <v>7.325073989999999</v>
      </c>
      <c r="R35" s="12">
        <v>7.3988701799999994</v>
      </c>
      <c r="S35" s="12">
        <v>7.2737375099999992</v>
      </c>
    </row>
    <row r="36" spans="2:19" x14ac:dyDescent="0.35">
      <c r="B36" s="8" t="s">
        <v>130</v>
      </c>
      <c r="C36" s="12">
        <v>32.938815900000002</v>
      </c>
      <c r="D36" s="12">
        <v>33.254658059999997</v>
      </c>
      <c r="E36" s="12">
        <v>33.020099579999993</v>
      </c>
      <c r="F36" s="12">
        <v>41.830461270000001</v>
      </c>
      <c r="G36" s="12">
        <v>33.659604419999994</v>
      </c>
      <c r="H36" s="12">
        <v>34.424092559999998</v>
      </c>
      <c r="I36" s="12">
        <v>35.951203469999996</v>
      </c>
      <c r="J36" s="12">
        <v>36.069609873701999</v>
      </c>
      <c r="K36" s="12">
        <v>45.906777189788997</v>
      </c>
      <c r="L36" s="12">
        <v>52.464886978013993</v>
      </c>
      <c r="M36" s="12">
        <v>53.284650112928993</v>
      </c>
      <c r="N36" s="12">
        <v>56.563706719788001</v>
      </c>
      <c r="O36" s="12">
        <v>48.366067236239999</v>
      </c>
      <c r="P36" s="12">
        <v>40.988194313099989</v>
      </c>
      <c r="Q36" s="12">
        <v>42.627720903783</v>
      </c>
      <c r="R36" s="12">
        <v>45.087014054874004</v>
      </c>
      <c r="S36" s="12">
        <v>42.627720903783</v>
      </c>
    </row>
    <row r="37" spans="2:19" x14ac:dyDescent="0.35">
      <c r="B37" s="5" t="s">
        <v>7</v>
      </c>
      <c r="C37" s="12">
        <f>C38</f>
        <v>0</v>
      </c>
      <c r="D37" s="12">
        <f t="shared" ref="D37:O37" si="1">D38</f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v>0.77003454000000005</v>
      </c>
      <c r="Q37" s="12">
        <v>0.80585010000000012</v>
      </c>
      <c r="R37" s="12">
        <v>0.85061954999999978</v>
      </c>
      <c r="S37" s="12">
        <v>0.87151195999999997</v>
      </c>
    </row>
    <row r="38" spans="2:19" x14ac:dyDescent="0.35">
      <c r="B38" s="7" t="s">
        <v>131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0.77003454000000005</v>
      </c>
      <c r="Q38" s="12">
        <v>0.80585010000000012</v>
      </c>
      <c r="R38" s="12">
        <v>0.85061954999999978</v>
      </c>
      <c r="S38" s="12">
        <v>0.87151195999999997</v>
      </c>
    </row>
    <row r="39" spans="2:19" s="1" customFormat="1" x14ac:dyDescent="0.35">
      <c r="B39" s="4" t="s">
        <v>8</v>
      </c>
      <c r="C39" s="11">
        <f>SUM(C40:C42)</f>
        <v>0</v>
      </c>
      <c r="D39" s="11">
        <f t="shared" ref="D39:S39" si="2">SUM(D40:D42)</f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  <c r="H39" s="11">
        <f t="shared" si="2"/>
        <v>0</v>
      </c>
      <c r="I39" s="11">
        <f t="shared" si="2"/>
        <v>0</v>
      </c>
      <c r="J39" s="11">
        <f t="shared" si="2"/>
        <v>0</v>
      </c>
      <c r="K39" s="11">
        <f t="shared" si="2"/>
        <v>0</v>
      </c>
      <c r="L39" s="11">
        <f t="shared" si="2"/>
        <v>0</v>
      </c>
      <c r="M39" s="11">
        <f t="shared" si="2"/>
        <v>0</v>
      </c>
      <c r="N39" s="11">
        <f t="shared" si="2"/>
        <v>0</v>
      </c>
      <c r="O39" s="11">
        <f t="shared" si="2"/>
        <v>0</v>
      </c>
      <c r="P39" s="11">
        <f t="shared" si="2"/>
        <v>0</v>
      </c>
      <c r="Q39" s="11">
        <f t="shared" si="2"/>
        <v>0</v>
      </c>
      <c r="R39" s="11">
        <f t="shared" si="2"/>
        <v>0</v>
      </c>
      <c r="S39" s="11">
        <f t="shared" si="2"/>
        <v>0</v>
      </c>
    </row>
    <row r="40" spans="2:19" x14ac:dyDescent="0.35">
      <c r="B40" s="5" t="s">
        <v>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</row>
    <row r="41" spans="2:19" x14ac:dyDescent="0.35">
      <c r="B41" s="5" t="s">
        <v>10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</row>
    <row r="42" spans="2:19" x14ac:dyDescent="0.35">
      <c r="B42" s="5" t="s">
        <v>11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</row>
    <row r="43" spans="2:19" s="1" customFormat="1" x14ac:dyDescent="0.35">
      <c r="B43" s="4" t="s">
        <v>12</v>
      </c>
      <c r="C43" s="11">
        <f>SUM(C44:C46)</f>
        <v>0</v>
      </c>
      <c r="D43" s="11">
        <f t="shared" ref="D43:S43" si="3">SUM(D44:D46)</f>
        <v>0</v>
      </c>
      <c r="E43" s="11">
        <f t="shared" si="3"/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11">
        <f t="shared" si="3"/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0</v>
      </c>
      <c r="N43" s="11">
        <f t="shared" si="3"/>
        <v>0</v>
      </c>
      <c r="O43" s="11">
        <f t="shared" si="3"/>
        <v>0</v>
      </c>
      <c r="P43" s="11">
        <f t="shared" si="3"/>
        <v>0</v>
      </c>
      <c r="Q43" s="11">
        <f t="shared" si="3"/>
        <v>0</v>
      </c>
      <c r="R43" s="11">
        <f t="shared" si="3"/>
        <v>0</v>
      </c>
      <c r="S43" s="11">
        <f t="shared" si="3"/>
        <v>0</v>
      </c>
    </row>
    <row r="44" spans="2:19" x14ac:dyDescent="0.35">
      <c r="B44" s="5" t="s">
        <v>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</row>
    <row r="45" spans="2:19" x14ac:dyDescent="0.35">
      <c r="B45" s="5" t="s">
        <v>14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2:19" x14ac:dyDescent="0.35">
      <c r="B46" s="5" t="s">
        <v>15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</row>
    <row r="47" spans="2:19" s="1" customFormat="1" x14ac:dyDescent="0.35">
      <c r="B47" s="9" t="s">
        <v>16</v>
      </c>
      <c r="C47" s="11">
        <f>C48+C54+C65+C73+C78+C84+C93+C98</f>
        <v>22.3252729226</v>
      </c>
      <c r="D47" s="11">
        <f t="shared" ref="D47:S47" si="4">D48+D54+D65+D73+D78+D84+D93+D98</f>
        <v>22.921947800000005</v>
      </c>
      <c r="E47" s="11">
        <f t="shared" si="4"/>
        <v>23.371101128000003</v>
      </c>
      <c r="F47" s="11">
        <f t="shared" si="4"/>
        <v>23.922914880000004</v>
      </c>
      <c r="G47" s="11">
        <f t="shared" si="4"/>
        <v>24.166158420000002</v>
      </c>
      <c r="H47" s="11">
        <f t="shared" si="4"/>
        <v>24.894971960000003</v>
      </c>
      <c r="I47" s="11">
        <f t="shared" si="4"/>
        <v>25.634996559999998</v>
      </c>
      <c r="J47" s="11">
        <f t="shared" si="4"/>
        <v>25.714810100000001</v>
      </c>
      <c r="K47" s="11">
        <f t="shared" si="4"/>
        <v>29.929619520000003</v>
      </c>
      <c r="L47" s="11">
        <f t="shared" si="4"/>
        <v>34.805819999999997</v>
      </c>
      <c r="M47" s="11">
        <f t="shared" si="4"/>
        <v>37.135860000000001</v>
      </c>
      <c r="N47" s="11">
        <f t="shared" si="4"/>
        <v>47.899450000000002</v>
      </c>
      <c r="O47" s="11">
        <f t="shared" si="4"/>
        <v>46.536629999999995</v>
      </c>
      <c r="P47" s="11">
        <f t="shared" si="4"/>
        <v>39.616120000000002</v>
      </c>
      <c r="Q47" s="11">
        <f t="shared" si="4"/>
        <v>36.1464</v>
      </c>
      <c r="R47" s="11">
        <f t="shared" si="4"/>
        <v>31.925600000000003</v>
      </c>
      <c r="S47" s="11">
        <f t="shared" si="4"/>
        <v>29.076799999999999</v>
      </c>
    </row>
    <row r="48" spans="2:19" s="1" customFormat="1" x14ac:dyDescent="0.35">
      <c r="B48" s="4" t="s">
        <v>17</v>
      </c>
      <c r="C48" s="11">
        <f>SUM(C49:C53)</f>
        <v>2.7547100000000002</v>
      </c>
      <c r="D48" s="11">
        <f t="shared" ref="D48:S48" si="5">SUM(D49:D53)</f>
        <v>2.69807</v>
      </c>
      <c r="E48" s="11">
        <f t="shared" si="5"/>
        <v>2.4720999999999997</v>
      </c>
      <c r="F48" s="11">
        <f t="shared" si="5"/>
        <v>2.3487900000000002</v>
      </c>
      <c r="G48" s="11">
        <f t="shared" si="5"/>
        <v>1.9169099999999999</v>
      </c>
      <c r="H48" s="11">
        <f t="shared" si="5"/>
        <v>1.9705999999999999</v>
      </c>
      <c r="I48" s="11">
        <f t="shared" si="5"/>
        <v>2.0354999999999999</v>
      </c>
      <c r="J48" s="11">
        <f t="shared" si="5"/>
        <v>1.4401899999999999</v>
      </c>
      <c r="K48" s="11">
        <f t="shared" si="5"/>
        <v>1.3623099999999999</v>
      </c>
      <c r="L48" s="11">
        <f t="shared" si="5"/>
        <v>1.9458199999999999</v>
      </c>
      <c r="M48" s="11">
        <f t="shared" si="5"/>
        <v>2.1558599999999997</v>
      </c>
      <c r="N48" s="11">
        <f t="shared" si="5"/>
        <v>1.36585</v>
      </c>
      <c r="O48" s="11">
        <f t="shared" si="5"/>
        <v>1.79183</v>
      </c>
      <c r="P48" s="11">
        <f t="shared" si="5"/>
        <v>1.2909199999999998</v>
      </c>
      <c r="Q48" s="11">
        <f t="shared" si="5"/>
        <v>0.8024</v>
      </c>
      <c r="R48" s="11">
        <f t="shared" si="5"/>
        <v>0</v>
      </c>
      <c r="S48" s="11">
        <f t="shared" si="5"/>
        <v>0</v>
      </c>
    </row>
    <row r="49" spans="2:19" x14ac:dyDescent="0.35">
      <c r="B49" s="5" t="s">
        <v>18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</row>
    <row r="50" spans="2:19" x14ac:dyDescent="0.35">
      <c r="B50" s="5" t="s">
        <v>19</v>
      </c>
      <c r="C50" s="12">
        <v>2.7547100000000002</v>
      </c>
      <c r="D50" s="12">
        <v>2.69807</v>
      </c>
      <c r="E50" s="12">
        <v>2.4720999999999997</v>
      </c>
      <c r="F50" s="12">
        <v>2.3487900000000002</v>
      </c>
      <c r="G50" s="12">
        <v>1.9169099999999999</v>
      </c>
      <c r="H50" s="12">
        <v>1.9705999999999999</v>
      </c>
      <c r="I50" s="12">
        <v>2.0354999999999999</v>
      </c>
      <c r="J50" s="12">
        <v>1.4401899999999999</v>
      </c>
      <c r="K50" s="12">
        <v>1.3623099999999999</v>
      </c>
      <c r="L50" s="12">
        <v>1.9458199999999999</v>
      </c>
      <c r="M50" s="12">
        <v>2.1558599999999997</v>
      </c>
      <c r="N50" s="12">
        <v>1.36585</v>
      </c>
      <c r="O50" s="12">
        <v>1.79183</v>
      </c>
      <c r="P50" s="12">
        <v>1.2909199999999998</v>
      </c>
      <c r="Q50" s="12">
        <v>0.8024</v>
      </c>
      <c r="R50" s="12">
        <v>0</v>
      </c>
      <c r="S50" s="12">
        <v>0</v>
      </c>
    </row>
    <row r="51" spans="2:19" x14ac:dyDescent="0.35">
      <c r="B51" s="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</row>
    <row r="52" spans="2:19" x14ac:dyDescent="0.35">
      <c r="B52" s="5" t="s">
        <v>21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</row>
    <row r="53" spans="2:19" x14ac:dyDescent="0.35">
      <c r="B53" s="5" t="s">
        <v>22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</row>
    <row r="54" spans="2:19" s="1" customFormat="1" x14ac:dyDescent="0.35">
      <c r="B54" s="4" t="s">
        <v>23</v>
      </c>
      <c r="C54" s="11">
        <f>SUM(C55:C64)</f>
        <v>0</v>
      </c>
      <c r="D54" s="11">
        <f t="shared" ref="D54:S54" si="6">SUM(D55:D64)</f>
        <v>0</v>
      </c>
      <c r="E54" s="11">
        <f t="shared" si="6"/>
        <v>0</v>
      </c>
      <c r="F54" s="11">
        <f t="shared" si="6"/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</row>
    <row r="55" spans="2:19" x14ac:dyDescent="0.35">
      <c r="B55" s="5" t="s">
        <v>24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</row>
    <row r="56" spans="2:19" x14ac:dyDescent="0.35">
      <c r="B56" s="5" t="s">
        <v>25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</row>
    <row r="57" spans="2:19" x14ac:dyDescent="0.35">
      <c r="B57" s="5" t="s">
        <v>26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</row>
    <row r="58" spans="2:19" x14ac:dyDescent="0.35">
      <c r="B58" s="5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</row>
    <row r="59" spans="2:19" x14ac:dyDescent="0.35">
      <c r="B59" s="5" t="s">
        <v>28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2:19" x14ac:dyDescent="0.35">
      <c r="B60" s="5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</row>
    <row r="61" spans="2:19" x14ac:dyDescent="0.35">
      <c r="B61" s="5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</row>
    <row r="62" spans="2:19" x14ac:dyDescent="0.35">
      <c r="B62" s="5" t="s">
        <v>31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2:19" x14ac:dyDescent="0.35">
      <c r="B63" s="5" t="s">
        <v>32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2:19" x14ac:dyDescent="0.35">
      <c r="B64" s="5" t="s">
        <v>33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2:19" s="1" customFormat="1" x14ac:dyDescent="0.35">
      <c r="B65" s="4" t="s">
        <v>34</v>
      </c>
      <c r="C65" s="11">
        <f>SUM(C66:C72)</f>
        <v>19.570562922600001</v>
      </c>
      <c r="D65" s="11">
        <f t="shared" ref="D65:S65" si="7">SUM(D66:D72)</f>
        <v>20.223877800000004</v>
      </c>
      <c r="E65" s="11">
        <f t="shared" si="7"/>
        <v>20.899001128000002</v>
      </c>
      <c r="F65" s="11">
        <f t="shared" si="7"/>
        <v>21.574124880000003</v>
      </c>
      <c r="G65" s="11">
        <f t="shared" si="7"/>
        <v>22.249248420000001</v>
      </c>
      <c r="H65" s="11">
        <f t="shared" si="7"/>
        <v>22.924371960000002</v>
      </c>
      <c r="I65" s="11">
        <f t="shared" si="7"/>
        <v>23.599496559999999</v>
      </c>
      <c r="J65" s="11">
        <f t="shared" si="7"/>
        <v>24.2746201</v>
      </c>
      <c r="K65" s="11">
        <f t="shared" si="7"/>
        <v>28.567309520000002</v>
      </c>
      <c r="L65" s="11">
        <f t="shared" si="7"/>
        <v>32.86</v>
      </c>
      <c r="M65" s="11">
        <f t="shared" si="7"/>
        <v>34.980000000000004</v>
      </c>
      <c r="N65" s="11">
        <f t="shared" si="7"/>
        <v>37.1</v>
      </c>
      <c r="O65" s="11">
        <f t="shared" si="7"/>
        <v>34.131999999999998</v>
      </c>
      <c r="P65" s="11">
        <f t="shared" si="7"/>
        <v>28.302</v>
      </c>
      <c r="Q65" s="11">
        <f t="shared" si="7"/>
        <v>26.5</v>
      </c>
      <c r="R65" s="11">
        <f t="shared" si="7"/>
        <v>25.44</v>
      </c>
      <c r="S65" s="11">
        <f t="shared" si="7"/>
        <v>21.411999999999999</v>
      </c>
    </row>
    <row r="66" spans="2:19" x14ac:dyDescent="0.35">
      <c r="B66" s="5" t="s">
        <v>35</v>
      </c>
      <c r="C66" s="12">
        <v>19.570562922600001</v>
      </c>
      <c r="D66" s="12">
        <v>20.223877800000004</v>
      </c>
      <c r="E66" s="12">
        <v>20.899001128000002</v>
      </c>
      <c r="F66" s="12">
        <v>21.574124880000003</v>
      </c>
      <c r="G66" s="12">
        <v>22.249248420000001</v>
      </c>
      <c r="H66" s="12">
        <v>22.924371960000002</v>
      </c>
      <c r="I66" s="12">
        <v>23.599496559999999</v>
      </c>
      <c r="J66" s="12">
        <v>24.2746201</v>
      </c>
      <c r="K66" s="12">
        <v>28.567309520000002</v>
      </c>
      <c r="L66" s="12">
        <v>32.86</v>
      </c>
      <c r="M66" s="12">
        <v>34.980000000000004</v>
      </c>
      <c r="N66" s="12">
        <v>37.1</v>
      </c>
      <c r="O66" s="12">
        <v>34.131999999999998</v>
      </c>
      <c r="P66" s="12">
        <v>28.302</v>
      </c>
      <c r="Q66" s="12">
        <v>26.5</v>
      </c>
      <c r="R66" s="12">
        <v>25.44</v>
      </c>
      <c r="S66" s="12">
        <v>21.411999999999999</v>
      </c>
    </row>
    <row r="67" spans="2:19" x14ac:dyDescent="0.35">
      <c r="B67" s="5" t="s">
        <v>36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</row>
    <row r="68" spans="2:19" x14ac:dyDescent="0.35">
      <c r="B68" s="5" t="s">
        <v>37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</row>
    <row r="69" spans="2:19" x14ac:dyDescent="0.35">
      <c r="B69" s="5" t="s">
        <v>38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</row>
    <row r="70" spans="2:19" x14ac:dyDescent="0.35">
      <c r="B70" s="5" t="s">
        <v>39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</row>
    <row r="71" spans="2:19" x14ac:dyDescent="0.35">
      <c r="B71" s="5" t="s">
        <v>40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</row>
    <row r="72" spans="2:19" x14ac:dyDescent="0.35">
      <c r="B72" s="5" t="s">
        <v>41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</row>
    <row r="73" spans="2:19" s="1" customFormat="1" x14ac:dyDescent="0.35">
      <c r="B73" s="4" t="s">
        <v>42</v>
      </c>
      <c r="C73" s="11">
        <f>SUM(C74:C77)</f>
        <v>0</v>
      </c>
      <c r="D73" s="11">
        <f t="shared" ref="D73:S73" si="8">SUM(D74:D77)</f>
        <v>0</v>
      </c>
      <c r="E73" s="11">
        <f t="shared" si="8"/>
        <v>0</v>
      </c>
      <c r="F73" s="11">
        <f t="shared" si="8"/>
        <v>0</v>
      </c>
      <c r="G73" s="11">
        <f t="shared" si="8"/>
        <v>0</v>
      </c>
      <c r="H73" s="11">
        <f t="shared" si="8"/>
        <v>0</v>
      </c>
      <c r="I73" s="11">
        <f t="shared" si="8"/>
        <v>0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1">
        <f t="shared" si="8"/>
        <v>0</v>
      </c>
      <c r="N73" s="11">
        <f t="shared" si="8"/>
        <v>9.4336000000000002</v>
      </c>
      <c r="O73" s="11">
        <f t="shared" si="8"/>
        <v>10.612800000000002</v>
      </c>
      <c r="P73" s="11">
        <f t="shared" si="8"/>
        <v>10.023200000000003</v>
      </c>
      <c r="Q73" s="11">
        <f t="shared" si="8"/>
        <v>8.8439999999999994</v>
      </c>
      <c r="R73" s="11">
        <f t="shared" si="8"/>
        <v>6.4856000000000016</v>
      </c>
      <c r="S73" s="11">
        <f t="shared" si="8"/>
        <v>7.6648000000000005</v>
      </c>
    </row>
    <row r="74" spans="2:19" x14ac:dyDescent="0.35">
      <c r="B74" s="5" t="s">
        <v>43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9.4336000000000002</v>
      </c>
      <c r="O74" s="12">
        <v>10.612800000000002</v>
      </c>
      <c r="P74" s="12">
        <v>10.023200000000003</v>
      </c>
      <c r="Q74" s="12">
        <v>8.8439999999999994</v>
      </c>
      <c r="R74" s="12">
        <v>6.4856000000000016</v>
      </c>
      <c r="S74" s="12">
        <v>7.6648000000000005</v>
      </c>
    </row>
    <row r="75" spans="2:19" x14ac:dyDescent="0.35">
      <c r="B75" s="5" t="s">
        <v>44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</row>
    <row r="76" spans="2:19" x14ac:dyDescent="0.35">
      <c r="B76" s="5" t="s">
        <v>45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</row>
    <row r="77" spans="2:19" x14ac:dyDescent="0.35">
      <c r="B77" s="5" t="s">
        <v>46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</row>
    <row r="78" spans="2:19" s="1" customFormat="1" x14ac:dyDescent="0.35">
      <c r="B78" s="4" t="s">
        <v>47</v>
      </c>
      <c r="C78" s="11">
        <f>SUM(C79:C83)</f>
        <v>0</v>
      </c>
      <c r="D78" s="11">
        <f t="shared" ref="D78:S78" si="9">SUM(D79:D83)</f>
        <v>0</v>
      </c>
      <c r="E78" s="11">
        <f t="shared" si="9"/>
        <v>0</v>
      </c>
      <c r="F78" s="11">
        <f t="shared" si="9"/>
        <v>0</v>
      </c>
      <c r="G78" s="11">
        <f t="shared" si="9"/>
        <v>0</v>
      </c>
      <c r="H78" s="11">
        <f t="shared" si="9"/>
        <v>0</v>
      </c>
      <c r="I78" s="11">
        <f t="shared" si="9"/>
        <v>0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1">
        <f t="shared" si="9"/>
        <v>0</v>
      </c>
      <c r="N78" s="11">
        <f t="shared" si="9"/>
        <v>0</v>
      </c>
      <c r="O78" s="11">
        <f t="shared" si="9"/>
        <v>0</v>
      </c>
      <c r="P78" s="11">
        <f t="shared" si="9"/>
        <v>0</v>
      </c>
      <c r="Q78" s="11">
        <f t="shared" si="9"/>
        <v>0</v>
      </c>
      <c r="R78" s="11">
        <f t="shared" si="9"/>
        <v>0</v>
      </c>
      <c r="S78" s="11">
        <f t="shared" si="9"/>
        <v>0</v>
      </c>
    </row>
    <row r="79" spans="2:19" x14ac:dyDescent="0.35">
      <c r="B79" s="5" t="s">
        <v>48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</row>
    <row r="80" spans="2:19" x14ac:dyDescent="0.35">
      <c r="B80" s="5" t="s">
        <v>49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</row>
    <row r="81" spans="2:19" x14ac:dyDescent="0.35">
      <c r="B81" s="5" t="s">
        <v>50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</row>
    <row r="82" spans="2:19" x14ac:dyDescent="0.35">
      <c r="B82" s="5" t="s">
        <v>51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</row>
    <row r="83" spans="2:19" x14ac:dyDescent="0.35">
      <c r="B83" s="5" t="s">
        <v>52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</row>
    <row r="84" spans="2:19" s="1" customFormat="1" x14ac:dyDescent="0.35">
      <c r="B84" s="4" t="s">
        <v>53</v>
      </c>
      <c r="C84" s="11">
        <f>C85+SUM(C88:C92)</f>
        <v>0</v>
      </c>
      <c r="D84" s="11">
        <f t="shared" ref="D84:S84" si="10">D85+SUM(D88:D92)</f>
        <v>0</v>
      </c>
      <c r="E84" s="11">
        <f t="shared" si="10"/>
        <v>0</v>
      </c>
      <c r="F84" s="11">
        <f t="shared" si="10"/>
        <v>0</v>
      </c>
      <c r="G84" s="11">
        <f t="shared" si="10"/>
        <v>0</v>
      </c>
      <c r="H84" s="11">
        <f t="shared" si="10"/>
        <v>0</v>
      </c>
      <c r="I84" s="11">
        <f t="shared" si="10"/>
        <v>0</v>
      </c>
      <c r="J84" s="11">
        <f t="shared" si="10"/>
        <v>0</v>
      </c>
      <c r="K84" s="11">
        <f t="shared" si="10"/>
        <v>0</v>
      </c>
      <c r="L84" s="11">
        <f t="shared" si="10"/>
        <v>0</v>
      </c>
      <c r="M84" s="11">
        <f t="shared" si="10"/>
        <v>0</v>
      </c>
      <c r="N84" s="11">
        <f t="shared" si="10"/>
        <v>0</v>
      </c>
      <c r="O84" s="11">
        <f t="shared" si="10"/>
        <v>0</v>
      </c>
      <c r="P84" s="11">
        <f t="shared" si="10"/>
        <v>0</v>
      </c>
      <c r="Q84" s="11">
        <f t="shared" si="10"/>
        <v>0</v>
      </c>
      <c r="R84" s="11">
        <f t="shared" si="10"/>
        <v>0</v>
      </c>
      <c r="S84" s="11">
        <f t="shared" si="10"/>
        <v>0</v>
      </c>
    </row>
    <row r="85" spans="2:19" x14ac:dyDescent="0.35">
      <c r="B85" s="5" t="s">
        <v>54</v>
      </c>
      <c r="C85" s="12">
        <f>SUM(C86:C87)</f>
        <v>0</v>
      </c>
      <c r="D85" s="12">
        <f t="shared" ref="D85:S85" si="11">SUM(D86:D87)</f>
        <v>0</v>
      </c>
      <c r="E85" s="12">
        <f t="shared" si="11"/>
        <v>0</v>
      </c>
      <c r="F85" s="12">
        <f t="shared" si="11"/>
        <v>0</v>
      </c>
      <c r="G85" s="12">
        <f t="shared" si="11"/>
        <v>0</v>
      </c>
      <c r="H85" s="12">
        <f t="shared" si="11"/>
        <v>0</v>
      </c>
      <c r="I85" s="12">
        <f t="shared" si="11"/>
        <v>0</v>
      </c>
      <c r="J85" s="12">
        <f t="shared" si="11"/>
        <v>0</v>
      </c>
      <c r="K85" s="12">
        <f t="shared" si="11"/>
        <v>0</v>
      </c>
      <c r="L85" s="12">
        <f t="shared" si="11"/>
        <v>0</v>
      </c>
      <c r="M85" s="12">
        <f t="shared" si="11"/>
        <v>0</v>
      </c>
      <c r="N85" s="12">
        <f t="shared" si="11"/>
        <v>0</v>
      </c>
      <c r="O85" s="12">
        <f t="shared" si="11"/>
        <v>0</v>
      </c>
      <c r="P85" s="12">
        <f t="shared" si="11"/>
        <v>0</v>
      </c>
      <c r="Q85" s="12">
        <f t="shared" si="11"/>
        <v>0</v>
      </c>
      <c r="R85" s="12">
        <f t="shared" si="11"/>
        <v>0</v>
      </c>
      <c r="S85" s="12">
        <f t="shared" si="11"/>
        <v>0</v>
      </c>
    </row>
    <row r="86" spans="2:19" hidden="1" x14ac:dyDescent="0.35">
      <c r="B86" s="7" t="s">
        <v>132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</row>
    <row r="87" spans="2:19" hidden="1" x14ac:dyDescent="0.35">
      <c r="B87" s="7" t="s">
        <v>133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</row>
    <row r="88" spans="2:19" x14ac:dyDescent="0.35">
      <c r="B88" s="5" t="s">
        <v>55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</row>
    <row r="89" spans="2:19" x14ac:dyDescent="0.35">
      <c r="B89" s="5" t="s">
        <v>56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</row>
    <row r="90" spans="2:19" x14ac:dyDescent="0.35">
      <c r="B90" s="5" t="s">
        <v>57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</row>
    <row r="91" spans="2:19" x14ac:dyDescent="0.35">
      <c r="B91" s="5" t="s">
        <v>58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</row>
    <row r="92" spans="2:19" x14ac:dyDescent="0.35">
      <c r="B92" s="5" t="s">
        <v>59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</row>
    <row r="93" spans="2:19" s="1" customFormat="1" x14ac:dyDescent="0.35">
      <c r="B93" s="4" t="s">
        <v>60</v>
      </c>
      <c r="C93" s="11">
        <f>SUM(C94:C97)</f>
        <v>0</v>
      </c>
      <c r="D93" s="11">
        <f t="shared" ref="D93:S93" si="12">SUM(D94:D97)</f>
        <v>0</v>
      </c>
      <c r="E93" s="11">
        <f t="shared" si="12"/>
        <v>0</v>
      </c>
      <c r="F93" s="11">
        <f t="shared" si="12"/>
        <v>0</v>
      </c>
      <c r="G93" s="11">
        <f t="shared" si="12"/>
        <v>0</v>
      </c>
      <c r="H93" s="11">
        <f t="shared" si="12"/>
        <v>0</v>
      </c>
      <c r="I93" s="11">
        <f t="shared" si="12"/>
        <v>0</v>
      </c>
      <c r="J93" s="11">
        <f t="shared" si="12"/>
        <v>0</v>
      </c>
      <c r="K93" s="11">
        <f t="shared" si="12"/>
        <v>0</v>
      </c>
      <c r="L93" s="11">
        <f t="shared" si="12"/>
        <v>0</v>
      </c>
      <c r="M93" s="11">
        <f t="shared" si="12"/>
        <v>0</v>
      </c>
      <c r="N93" s="11">
        <f t="shared" si="12"/>
        <v>0</v>
      </c>
      <c r="O93" s="11">
        <f t="shared" si="12"/>
        <v>0</v>
      </c>
      <c r="P93" s="11">
        <f t="shared" si="12"/>
        <v>0</v>
      </c>
      <c r="Q93" s="11">
        <f t="shared" si="12"/>
        <v>0</v>
      </c>
      <c r="R93" s="11">
        <f t="shared" si="12"/>
        <v>0</v>
      </c>
      <c r="S93" s="11">
        <f t="shared" si="12"/>
        <v>0</v>
      </c>
    </row>
    <row r="94" spans="2:19" x14ac:dyDescent="0.35">
      <c r="B94" s="5" t="s">
        <v>61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</row>
    <row r="95" spans="2:19" x14ac:dyDescent="0.35">
      <c r="B95" s="5" t="s">
        <v>62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</row>
    <row r="96" spans="2:19" x14ac:dyDescent="0.35">
      <c r="B96" s="5" t="s">
        <v>63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</row>
    <row r="97" spans="2:19" x14ac:dyDescent="0.35">
      <c r="B97" s="5" t="s">
        <v>64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</row>
    <row r="98" spans="2:19" s="1" customFormat="1" x14ac:dyDescent="0.35">
      <c r="B98" s="4" t="s">
        <v>65</v>
      </c>
      <c r="C98" s="11">
        <f>SUM(C99:C101)</f>
        <v>0</v>
      </c>
      <c r="D98" s="11">
        <f t="shared" ref="D98:S98" si="13">SUM(D99:D101)</f>
        <v>0</v>
      </c>
      <c r="E98" s="11">
        <f t="shared" si="13"/>
        <v>0</v>
      </c>
      <c r="F98" s="11">
        <f t="shared" si="13"/>
        <v>0</v>
      </c>
      <c r="G98" s="11">
        <f t="shared" si="13"/>
        <v>0</v>
      </c>
      <c r="H98" s="11">
        <f t="shared" si="13"/>
        <v>0</v>
      </c>
      <c r="I98" s="11">
        <f t="shared" si="13"/>
        <v>0</v>
      </c>
      <c r="J98" s="11">
        <f t="shared" si="13"/>
        <v>0</v>
      </c>
      <c r="K98" s="11">
        <f t="shared" si="13"/>
        <v>0</v>
      </c>
      <c r="L98" s="11">
        <f t="shared" si="13"/>
        <v>0</v>
      </c>
      <c r="M98" s="11">
        <f t="shared" si="13"/>
        <v>0</v>
      </c>
      <c r="N98" s="11">
        <f t="shared" si="13"/>
        <v>0</v>
      </c>
      <c r="O98" s="11">
        <f t="shared" si="13"/>
        <v>0</v>
      </c>
      <c r="P98" s="11">
        <f t="shared" si="13"/>
        <v>0</v>
      </c>
      <c r="Q98" s="11">
        <f t="shared" si="13"/>
        <v>0</v>
      </c>
      <c r="R98" s="11">
        <f t="shared" si="13"/>
        <v>0</v>
      </c>
      <c r="S98" s="11">
        <f t="shared" si="13"/>
        <v>0</v>
      </c>
    </row>
    <row r="99" spans="2:19" x14ac:dyDescent="0.35">
      <c r="B99" s="5" t="s">
        <v>66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</row>
    <row r="100" spans="2:19" x14ac:dyDescent="0.35">
      <c r="B100" s="5" t="s">
        <v>67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</row>
    <row r="101" spans="2:19" x14ac:dyDescent="0.35">
      <c r="B101" s="5" t="s">
        <v>68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</row>
    <row r="102" spans="2:19" s="1" customFormat="1" x14ac:dyDescent="0.35">
      <c r="B102" s="9" t="s">
        <v>69</v>
      </c>
      <c r="C102" s="11">
        <f>C103+C124+C133</f>
        <v>-23.981884958446795</v>
      </c>
      <c r="D102" s="11">
        <f t="shared" ref="D102:P102" si="14">D103+D124+D133</f>
        <v>-30.573779342535005</v>
      </c>
      <c r="E102" s="11">
        <f t="shared" si="14"/>
        <v>-31.285233451514625</v>
      </c>
      <c r="F102" s="11">
        <f t="shared" si="14"/>
        <v>-30.682617096792363</v>
      </c>
      <c r="G102" s="11">
        <f t="shared" si="14"/>
        <v>-32.05806249384338</v>
      </c>
      <c r="H102" s="11">
        <f t="shared" si="14"/>
        <v>-34.107192965009965</v>
      </c>
      <c r="I102" s="11">
        <f t="shared" si="14"/>
        <v>-33.046809457628996</v>
      </c>
      <c r="J102" s="11">
        <f t="shared" si="14"/>
        <v>-33.563130460777487</v>
      </c>
      <c r="K102" s="11">
        <f t="shared" si="14"/>
        <v>-20.267196211349994</v>
      </c>
      <c r="L102" s="11">
        <f t="shared" si="14"/>
        <v>-20.841333034396829</v>
      </c>
      <c r="M102" s="11">
        <f t="shared" si="14"/>
        <v>-16.255454878995764</v>
      </c>
      <c r="N102" s="11">
        <f t="shared" si="14"/>
        <v>-2.11741233706694</v>
      </c>
      <c r="O102" s="11">
        <f t="shared" si="14"/>
        <v>-4.6743036349625129</v>
      </c>
      <c r="P102" s="11">
        <f t="shared" si="14"/>
        <v>-2.0746721988072943</v>
      </c>
      <c r="Q102" s="11">
        <v>2.9600175784040355</v>
      </c>
      <c r="R102" s="11">
        <v>3.1708566178797897</v>
      </c>
      <c r="S102" s="11">
        <v>5.5755333333333335</v>
      </c>
    </row>
    <row r="103" spans="2:19" s="1" customFormat="1" x14ac:dyDescent="0.35">
      <c r="B103" s="4" t="s">
        <v>70</v>
      </c>
      <c r="C103" s="11">
        <f>C104+C116</f>
        <v>0</v>
      </c>
      <c r="D103" s="11">
        <f t="shared" ref="D103:P103" si="15">D104+D116</f>
        <v>0</v>
      </c>
      <c r="E103" s="11">
        <f t="shared" si="15"/>
        <v>0</v>
      </c>
      <c r="F103" s="11">
        <f t="shared" si="15"/>
        <v>0</v>
      </c>
      <c r="G103" s="11">
        <f t="shared" si="15"/>
        <v>0</v>
      </c>
      <c r="H103" s="11">
        <f t="shared" si="15"/>
        <v>0</v>
      </c>
      <c r="I103" s="11">
        <f t="shared" si="15"/>
        <v>0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1">
        <f t="shared" si="15"/>
        <v>0</v>
      </c>
      <c r="N103" s="11">
        <f t="shared" si="15"/>
        <v>0</v>
      </c>
      <c r="O103" s="11">
        <f t="shared" si="15"/>
        <v>0</v>
      </c>
      <c r="P103" s="11">
        <f t="shared" si="15"/>
        <v>0</v>
      </c>
      <c r="Q103" s="11">
        <v>0</v>
      </c>
      <c r="R103" s="11">
        <v>0</v>
      </c>
      <c r="S103" s="11">
        <v>0</v>
      </c>
    </row>
    <row r="104" spans="2:19" x14ac:dyDescent="0.35">
      <c r="B104" s="5" t="s">
        <v>71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2:19" hidden="1" x14ac:dyDescent="0.35">
      <c r="B105" s="7" t="s">
        <v>134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2:19" hidden="1" x14ac:dyDescent="0.35">
      <c r="B106" s="8" t="s">
        <v>135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2:19" hidden="1" x14ac:dyDescent="0.35">
      <c r="B107" s="8" t="s">
        <v>136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2:19" hidden="1" x14ac:dyDescent="0.35">
      <c r="B108" s="7" t="s">
        <v>137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2:19" hidden="1" x14ac:dyDescent="0.35">
      <c r="B109" s="7" t="s">
        <v>138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2:19" hidden="1" x14ac:dyDescent="0.35">
      <c r="B110" s="7" t="s">
        <v>139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2:19" hidden="1" x14ac:dyDescent="0.35">
      <c r="B111" s="7" t="s">
        <v>140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2:19" hidden="1" x14ac:dyDescent="0.35">
      <c r="B112" s="7" t="s">
        <v>141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2:19" hidden="1" x14ac:dyDescent="0.35">
      <c r="B113" s="7" t="s">
        <v>142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2:19" hidden="1" x14ac:dyDescent="0.35">
      <c r="B114" s="7" t="s">
        <v>143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2:19" hidden="1" x14ac:dyDescent="0.35">
      <c r="B115" s="7" t="s">
        <v>144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2:19" x14ac:dyDescent="0.35">
      <c r="B116" s="5" t="s">
        <v>72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2:19" s="1" customFormat="1" x14ac:dyDescent="0.35">
      <c r="B117" s="4" t="s">
        <v>73</v>
      </c>
      <c r="C117" s="11">
        <f>SUM(C118:C123)</f>
        <v>0</v>
      </c>
      <c r="D117" s="11">
        <f t="shared" ref="D117:P117" si="16">SUM(D118:D123)</f>
        <v>0</v>
      </c>
      <c r="E117" s="11">
        <f t="shared" si="16"/>
        <v>0</v>
      </c>
      <c r="F117" s="11">
        <f t="shared" si="16"/>
        <v>0</v>
      </c>
      <c r="G117" s="11">
        <f t="shared" si="16"/>
        <v>0</v>
      </c>
      <c r="H117" s="11">
        <f t="shared" si="16"/>
        <v>0</v>
      </c>
      <c r="I117" s="11">
        <f t="shared" si="16"/>
        <v>0</v>
      </c>
      <c r="J117" s="11">
        <f t="shared" si="16"/>
        <v>0</v>
      </c>
      <c r="K117" s="11">
        <f t="shared" si="16"/>
        <v>0</v>
      </c>
      <c r="L117" s="11">
        <f t="shared" si="16"/>
        <v>0</v>
      </c>
      <c r="M117" s="11">
        <f t="shared" si="16"/>
        <v>0</v>
      </c>
      <c r="N117" s="11">
        <f t="shared" si="16"/>
        <v>0</v>
      </c>
      <c r="O117" s="11">
        <f t="shared" si="16"/>
        <v>0</v>
      </c>
      <c r="P117" s="11">
        <f t="shared" si="16"/>
        <v>0</v>
      </c>
      <c r="Q117" s="11">
        <v>0</v>
      </c>
      <c r="R117" s="11">
        <v>0</v>
      </c>
      <c r="S117" s="11">
        <v>0</v>
      </c>
    </row>
    <row r="118" spans="2:19" x14ac:dyDescent="0.35">
      <c r="B118" s="5" t="s">
        <v>74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</row>
    <row r="119" spans="2:19" x14ac:dyDescent="0.35">
      <c r="B119" s="5" t="s">
        <v>75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</row>
    <row r="120" spans="2:19" x14ac:dyDescent="0.35">
      <c r="B120" s="5" t="s">
        <v>76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</row>
    <row r="121" spans="2:19" x14ac:dyDescent="0.35">
      <c r="B121" s="5" t="s">
        <v>77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</row>
    <row r="122" spans="2:19" x14ac:dyDescent="0.35">
      <c r="B122" s="5" t="s">
        <v>78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</row>
    <row r="123" spans="2:19" x14ac:dyDescent="0.35">
      <c r="B123" s="5" t="s">
        <v>79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</row>
    <row r="124" spans="2:19" s="1" customFormat="1" x14ac:dyDescent="0.35">
      <c r="B124" s="4" t="s">
        <v>80</v>
      </c>
      <c r="C124" s="11">
        <f>SUM(C125:C132)</f>
        <v>0</v>
      </c>
      <c r="D124" s="11">
        <f t="shared" ref="D124:P124" si="17">SUM(D125:D132)</f>
        <v>0</v>
      </c>
      <c r="E124" s="11">
        <f t="shared" si="17"/>
        <v>0</v>
      </c>
      <c r="F124" s="11">
        <f t="shared" si="17"/>
        <v>0</v>
      </c>
      <c r="G124" s="11">
        <f t="shared" si="17"/>
        <v>0</v>
      </c>
      <c r="H124" s="11">
        <f t="shared" si="17"/>
        <v>0</v>
      </c>
      <c r="I124" s="11">
        <f t="shared" si="17"/>
        <v>0</v>
      </c>
      <c r="J124" s="11">
        <f t="shared" si="17"/>
        <v>0</v>
      </c>
      <c r="K124" s="11">
        <f t="shared" si="17"/>
        <v>0</v>
      </c>
      <c r="L124" s="11">
        <f t="shared" si="17"/>
        <v>0</v>
      </c>
      <c r="M124" s="11">
        <f t="shared" si="17"/>
        <v>0</v>
      </c>
      <c r="N124" s="11">
        <f t="shared" si="17"/>
        <v>0</v>
      </c>
      <c r="O124" s="11">
        <f t="shared" si="17"/>
        <v>0</v>
      </c>
      <c r="P124" s="11">
        <f t="shared" si="17"/>
        <v>0</v>
      </c>
      <c r="Q124" s="11">
        <v>5.5440000000000005</v>
      </c>
      <c r="R124" s="11">
        <v>5.6848000000000001</v>
      </c>
      <c r="S124" s="11">
        <v>5.5755333333333335</v>
      </c>
    </row>
    <row r="125" spans="2:19" x14ac:dyDescent="0.35">
      <c r="B125" s="5" t="s">
        <v>81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2:19" x14ac:dyDescent="0.35">
      <c r="B126" s="5" t="s">
        <v>82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</row>
    <row r="127" spans="2:19" x14ac:dyDescent="0.35">
      <c r="B127" s="5" t="s">
        <v>83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5.5440000000000005</v>
      </c>
      <c r="R127" s="12">
        <v>5.6848000000000001</v>
      </c>
      <c r="S127" s="12">
        <v>5.5755333333333335</v>
      </c>
    </row>
    <row r="128" spans="2:19" x14ac:dyDescent="0.35">
      <c r="B128" s="5" t="s">
        <v>84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2:19" x14ac:dyDescent="0.35">
      <c r="B129" s="5" t="s">
        <v>85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2:19" x14ac:dyDescent="0.35">
      <c r="B130" s="5" t="s">
        <v>86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2:19" x14ac:dyDescent="0.35">
      <c r="B131" s="5" t="s">
        <v>87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2:19" x14ac:dyDescent="0.35">
      <c r="B132" s="5" t="s">
        <v>88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2:19" s="1" customFormat="1" x14ac:dyDescent="0.35">
      <c r="B133" s="4" t="s">
        <v>89</v>
      </c>
      <c r="C133" s="11">
        <f>C134</f>
        <v>-23.981884958446795</v>
      </c>
      <c r="D133" s="11">
        <f t="shared" ref="D133:P133" si="18">D134</f>
        <v>-30.573779342535005</v>
      </c>
      <c r="E133" s="11">
        <f t="shared" si="18"/>
        <v>-31.285233451514625</v>
      </c>
      <c r="F133" s="11">
        <f t="shared" si="18"/>
        <v>-30.682617096792363</v>
      </c>
      <c r="G133" s="11">
        <f t="shared" si="18"/>
        <v>-32.05806249384338</v>
      </c>
      <c r="H133" s="11">
        <f t="shared" si="18"/>
        <v>-34.107192965009965</v>
      </c>
      <c r="I133" s="11">
        <f t="shared" si="18"/>
        <v>-33.046809457628996</v>
      </c>
      <c r="J133" s="11">
        <f t="shared" si="18"/>
        <v>-33.563130460777487</v>
      </c>
      <c r="K133" s="11">
        <f t="shared" si="18"/>
        <v>-20.267196211349994</v>
      </c>
      <c r="L133" s="11">
        <f t="shared" si="18"/>
        <v>-20.841333034396829</v>
      </c>
      <c r="M133" s="11">
        <f t="shared" si="18"/>
        <v>-16.255454878995764</v>
      </c>
      <c r="N133" s="11">
        <f t="shared" si="18"/>
        <v>-2.11741233706694</v>
      </c>
      <c r="O133" s="11">
        <f t="shared" si="18"/>
        <v>-4.6743036349625129</v>
      </c>
      <c r="P133" s="11">
        <f t="shared" si="18"/>
        <v>-2.0746721988072943</v>
      </c>
      <c r="Q133" s="11">
        <v>-2.583982421595965</v>
      </c>
      <c r="R133" s="11">
        <v>-2.5139433821202104</v>
      </c>
      <c r="S133" s="11">
        <v>0</v>
      </c>
    </row>
    <row r="134" spans="2:19" x14ac:dyDescent="0.35">
      <c r="B134" s="5" t="s">
        <v>90</v>
      </c>
      <c r="C134" s="12">
        <v>-23.981884958446795</v>
      </c>
      <c r="D134" s="12">
        <v>-30.573779342535005</v>
      </c>
      <c r="E134" s="12">
        <v>-31.285233451514625</v>
      </c>
      <c r="F134" s="12">
        <v>-30.682617096792363</v>
      </c>
      <c r="G134" s="12">
        <v>-32.05806249384338</v>
      </c>
      <c r="H134" s="12">
        <v>-34.107192965009965</v>
      </c>
      <c r="I134" s="12">
        <v>-33.046809457628996</v>
      </c>
      <c r="J134" s="12">
        <v>-33.563130460777487</v>
      </c>
      <c r="K134" s="12">
        <v>-20.267196211349994</v>
      </c>
      <c r="L134" s="12">
        <v>-20.841333034396829</v>
      </c>
      <c r="M134" s="12">
        <v>-16.255454878995764</v>
      </c>
      <c r="N134" s="12">
        <v>-2.11741233706694</v>
      </c>
      <c r="O134" s="12">
        <v>-4.6743036349625129</v>
      </c>
      <c r="P134" s="12">
        <v>-2.0746721988072943</v>
      </c>
      <c r="Q134" s="12">
        <v>-2.583982421595965</v>
      </c>
      <c r="R134" s="12">
        <v>-2.5139433821202104</v>
      </c>
      <c r="S134" s="12">
        <v>0</v>
      </c>
    </row>
    <row r="135" spans="2:19" x14ac:dyDescent="0.35">
      <c r="B135" s="5" t="s">
        <v>91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2:19" s="1" customFormat="1" x14ac:dyDescent="0.35">
      <c r="B136" s="3" t="s">
        <v>92</v>
      </c>
      <c r="C136" s="11">
        <v>0.56415920000000008</v>
      </c>
      <c r="D136" s="11">
        <v>0.55207680000000003</v>
      </c>
      <c r="E136" s="11">
        <v>0.55888800000000005</v>
      </c>
      <c r="F136" s="11">
        <v>0.51880400000000004</v>
      </c>
      <c r="G136" s="11">
        <v>0.52330080000000001</v>
      </c>
      <c r="H136" s="11">
        <v>0.52252639999999995</v>
      </c>
      <c r="I136" s="11">
        <v>0.54822239999999989</v>
      </c>
      <c r="J136" s="11">
        <v>0.52944319999999989</v>
      </c>
      <c r="K136" s="11">
        <v>0.53775919999999999</v>
      </c>
      <c r="L136" s="11">
        <v>0.51835520000000002</v>
      </c>
      <c r="M136" s="11">
        <v>0.52667120000000001</v>
      </c>
      <c r="N136" s="11">
        <v>0.56825119999999996</v>
      </c>
      <c r="O136" s="11">
        <v>0.56825119999999996</v>
      </c>
      <c r="P136" s="11">
        <v>0.58765520000000004</v>
      </c>
      <c r="Q136" s="20">
        <v>0.66343199999999991</v>
      </c>
      <c r="R136" s="20">
        <v>0.73919999999999997</v>
      </c>
      <c r="S136" s="20">
        <v>0.73953440000000004</v>
      </c>
    </row>
    <row r="137" spans="2:19" s="1" customFormat="1" x14ac:dyDescent="0.35">
      <c r="B137" s="4" t="s">
        <v>93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</row>
    <row r="138" spans="2:19" x14ac:dyDescent="0.35">
      <c r="B138" s="10" t="s">
        <v>145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2:19" x14ac:dyDescent="0.35">
      <c r="B139" s="10" t="s">
        <v>146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2:19" x14ac:dyDescent="0.35">
      <c r="B140" s="10" t="s">
        <v>147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2:19" s="1" customFormat="1" x14ac:dyDescent="0.35">
      <c r="B141" s="4" t="s">
        <v>94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2:19" s="1" customFormat="1" x14ac:dyDescent="0.35">
      <c r="B142" s="4" t="s">
        <v>95</v>
      </c>
      <c r="C142" s="11">
        <v>0.56415920000000008</v>
      </c>
      <c r="D142" s="11">
        <v>0.55207680000000003</v>
      </c>
      <c r="E142" s="11">
        <v>0.55888800000000005</v>
      </c>
      <c r="F142" s="11">
        <v>0.51880400000000004</v>
      </c>
      <c r="G142" s="11">
        <v>0.52330080000000001</v>
      </c>
      <c r="H142" s="11">
        <v>0.52252639999999995</v>
      </c>
      <c r="I142" s="11">
        <v>0.54822239999999989</v>
      </c>
      <c r="J142" s="11">
        <v>0.52944319999999989</v>
      </c>
      <c r="K142" s="11">
        <v>0.53775919999999999</v>
      </c>
      <c r="L142" s="11">
        <v>0.51835520000000002</v>
      </c>
      <c r="M142" s="11">
        <v>0.52667120000000001</v>
      </c>
      <c r="N142" s="11">
        <v>0.56825119999999996</v>
      </c>
      <c r="O142" s="11">
        <v>0.56825119999999996</v>
      </c>
      <c r="P142" s="11">
        <v>0.58765520000000004</v>
      </c>
      <c r="Q142" s="11">
        <v>0.66343199999999991</v>
      </c>
      <c r="R142" s="11">
        <v>0.73919999999999997</v>
      </c>
      <c r="S142" s="11">
        <v>0.73953440000000004</v>
      </c>
    </row>
    <row r="143" spans="2:19" x14ac:dyDescent="0.35">
      <c r="B143" s="10" t="s">
        <v>148</v>
      </c>
      <c r="C143" s="12">
        <v>0.56415920000000008</v>
      </c>
      <c r="D143" s="12">
        <v>0.55207680000000003</v>
      </c>
      <c r="E143" s="12">
        <v>0.55888800000000005</v>
      </c>
      <c r="F143" s="12">
        <v>0.51880400000000004</v>
      </c>
      <c r="G143" s="12">
        <v>0.52330080000000001</v>
      </c>
      <c r="H143" s="12">
        <v>0.52252639999999995</v>
      </c>
      <c r="I143" s="12">
        <v>0.54822239999999989</v>
      </c>
      <c r="J143" s="12">
        <v>0.52944319999999989</v>
      </c>
      <c r="K143" s="12">
        <v>0.53775919999999999</v>
      </c>
      <c r="L143" s="12">
        <v>0.51835520000000002</v>
      </c>
      <c r="M143" s="12">
        <v>0.52667120000000001</v>
      </c>
      <c r="N143" s="12">
        <v>0.56825119999999996</v>
      </c>
      <c r="O143" s="12">
        <v>0.56825119999999996</v>
      </c>
      <c r="P143" s="12">
        <v>0.58765520000000004</v>
      </c>
      <c r="Q143" s="12">
        <v>0.66343199999999991</v>
      </c>
      <c r="R143" s="12">
        <v>0.73919999999999997</v>
      </c>
      <c r="S143" s="12">
        <v>0.73953440000000004</v>
      </c>
    </row>
    <row r="144" spans="2:19" x14ac:dyDescent="0.35">
      <c r="B144" s="10" t="s">
        <v>149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</row>
    <row r="145" spans="2:20" s="1" customFormat="1" x14ac:dyDescent="0.35">
      <c r="B145" s="4" t="s">
        <v>96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</row>
    <row r="146" spans="2:20" x14ac:dyDescent="0.35">
      <c r="B146" s="10" t="s">
        <v>150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2:20" x14ac:dyDescent="0.35">
      <c r="B147" s="10" t="s">
        <v>151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2:20" s="1" customFormat="1" x14ac:dyDescent="0.35">
      <c r="B148" s="4" t="s">
        <v>97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2:20" s="1" customFormat="1" x14ac:dyDescent="0.35">
      <c r="B149" s="3" t="s">
        <v>98</v>
      </c>
      <c r="C149" s="11">
        <f>SUM(C150:C151)</f>
        <v>0</v>
      </c>
      <c r="D149" s="11">
        <f t="shared" ref="D149:S149" si="19">SUM(D150:D151)</f>
        <v>0</v>
      </c>
      <c r="E149" s="11">
        <f t="shared" si="19"/>
        <v>0</v>
      </c>
      <c r="F149" s="11">
        <f t="shared" si="19"/>
        <v>0</v>
      </c>
      <c r="G149" s="11">
        <f t="shared" si="19"/>
        <v>0</v>
      </c>
      <c r="H149" s="11">
        <f t="shared" si="19"/>
        <v>0</v>
      </c>
      <c r="I149" s="11">
        <f t="shared" si="19"/>
        <v>0</v>
      </c>
      <c r="J149" s="11">
        <f t="shared" si="19"/>
        <v>0</v>
      </c>
      <c r="K149" s="11">
        <f t="shared" si="19"/>
        <v>0</v>
      </c>
      <c r="L149" s="11">
        <f t="shared" si="19"/>
        <v>0</v>
      </c>
      <c r="M149" s="11">
        <f t="shared" si="19"/>
        <v>0</v>
      </c>
      <c r="N149" s="11">
        <f t="shared" si="19"/>
        <v>0</v>
      </c>
      <c r="O149" s="11">
        <f t="shared" si="19"/>
        <v>0</v>
      </c>
      <c r="P149" s="11">
        <f t="shared" si="19"/>
        <v>0</v>
      </c>
      <c r="Q149" s="11">
        <f t="shared" si="19"/>
        <v>0</v>
      </c>
      <c r="R149" s="11">
        <f t="shared" si="19"/>
        <v>0</v>
      </c>
      <c r="S149" s="11">
        <f t="shared" si="19"/>
        <v>0</v>
      </c>
    </row>
    <row r="150" spans="2:20" s="1" customFormat="1" x14ac:dyDescent="0.35">
      <c r="B150" s="4" t="s">
        <v>99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</row>
    <row r="151" spans="2:20" s="1" customFormat="1" x14ac:dyDescent="0.35">
      <c r="B151" s="4" t="s">
        <v>100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</row>
    <row r="152" spans="2:20" s="1" customFormat="1" x14ac:dyDescent="0.35">
      <c r="B152" s="9" t="s">
        <v>173</v>
      </c>
      <c r="C152" s="12">
        <f>SUM(C153:C154)</f>
        <v>1296.5764799999999</v>
      </c>
      <c r="D152" s="12">
        <f t="shared" ref="D152:S152" si="20">SUM(D153:D154)</f>
        <v>1255.8527399999998</v>
      </c>
      <c r="E152" s="12">
        <f t="shared" si="20"/>
        <v>1151.64732</v>
      </c>
      <c r="F152" s="12">
        <f t="shared" si="20"/>
        <v>1080.7093500000001</v>
      </c>
      <c r="G152" s="12">
        <f t="shared" si="20"/>
        <v>1156.48605</v>
      </c>
      <c r="H152" s="12">
        <f t="shared" si="20"/>
        <v>1324.2046500000001</v>
      </c>
      <c r="I152" s="12">
        <f t="shared" si="20"/>
        <v>1286.09304</v>
      </c>
      <c r="J152" s="12">
        <f t="shared" si="20"/>
        <v>1401.91986</v>
      </c>
      <c r="K152" s="12">
        <f t="shared" si="20"/>
        <v>1467.57906</v>
      </c>
      <c r="L152" s="12">
        <f t="shared" si="20"/>
        <v>1340.8735799999999</v>
      </c>
      <c r="M152" s="12">
        <f t="shared" si="20"/>
        <v>1466.7393299999999</v>
      </c>
      <c r="N152" s="12">
        <f t="shared" si="20"/>
        <v>1660.1799000000001</v>
      </c>
      <c r="O152" s="12">
        <f t="shared" si="20"/>
        <v>1623.01773</v>
      </c>
      <c r="P152" s="12">
        <f t="shared" si="20"/>
        <v>1576.26846</v>
      </c>
      <c r="Q152" s="12">
        <f t="shared" si="20"/>
        <v>1670.5695599999999</v>
      </c>
      <c r="R152" s="12">
        <f t="shared" si="20"/>
        <v>1708.4789700000001</v>
      </c>
      <c r="S152" s="12">
        <f t="shared" si="20"/>
        <v>1978.47297</v>
      </c>
    </row>
    <row r="153" spans="2:20" s="1" customFormat="1" x14ac:dyDescent="0.35">
      <c r="B153" s="4" t="s">
        <v>174</v>
      </c>
      <c r="C153" s="12">
        <v>605.40480000000002</v>
      </c>
      <c r="D153" s="12">
        <v>618.01739999999995</v>
      </c>
      <c r="E153" s="12">
        <v>624.32370000000014</v>
      </c>
      <c r="F153" s="12">
        <v>659.00834999999995</v>
      </c>
      <c r="G153" s="12">
        <v>696.84614999999997</v>
      </c>
      <c r="H153" s="12">
        <v>722.07135000000005</v>
      </c>
      <c r="I153" s="12">
        <v>744.14340000000004</v>
      </c>
      <c r="J153" s="12">
        <v>788.28750000000002</v>
      </c>
      <c r="K153" s="12">
        <v>794.59379999999999</v>
      </c>
      <c r="L153" s="12">
        <v>655.85520000000008</v>
      </c>
      <c r="M153" s="12">
        <v>722.07135000000005</v>
      </c>
      <c r="N153" s="12">
        <v>763.06230000000005</v>
      </c>
      <c r="O153" s="12">
        <v>785.13435000000004</v>
      </c>
      <c r="P153" s="12">
        <v>725.22450000000003</v>
      </c>
      <c r="Q153" s="12">
        <v>763.06230000000005</v>
      </c>
      <c r="R153" s="12">
        <v>816.66584999999998</v>
      </c>
      <c r="S153" s="12">
        <v>917.56664999999998</v>
      </c>
    </row>
    <row r="154" spans="2:20" s="1" customFormat="1" x14ac:dyDescent="0.35">
      <c r="B154" s="4" t="s">
        <v>175</v>
      </c>
      <c r="C154" s="12">
        <v>691.17167999999992</v>
      </c>
      <c r="D154" s="12">
        <v>637.83533999999997</v>
      </c>
      <c r="E154" s="12">
        <v>527.32362000000001</v>
      </c>
      <c r="F154" s="12">
        <v>421.70100000000002</v>
      </c>
      <c r="G154" s="12">
        <v>459.63990000000001</v>
      </c>
      <c r="H154" s="12">
        <v>602.13329999999996</v>
      </c>
      <c r="I154" s="12">
        <v>541.94963999999993</v>
      </c>
      <c r="J154" s="12">
        <v>613.63236000000006</v>
      </c>
      <c r="K154" s="12">
        <v>672.98525999999993</v>
      </c>
      <c r="L154" s="12">
        <v>685.01837999999998</v>
      </c>
      <c r="M154" s="12">
        <v>744.66797999999994</v>
      </c>
      <c r="N154" s="12">
        <v>897.11760000000004</v>
      </c>
      <c r="O154" s="12">
        <v>837.88337999999999</v>
      </c>
      <c r="P154" s="12">
        <v>851.04395999999997</v>
      </c>
      <c r="Q154" s="12">
        <v>907.50725999999997</v>
      </c>
      <c r="R154" s="12">
        <v>891.81312000000003</v>
      </c>
      <c r="S154" s="12">
        <v>1060.9063200000001</v>
      </c>
    </row>
    <row r="155" spans="2:20" s="1" customFormat="1" x14ac:dyDescent="0.35">
      <c r="B155" s="16" t="s">
        <v>157</v>
      </c>
      <c r="C155" s="11">
        <f>C4+C47+C102+C136+C149</f>
        <v>2281.4296686886651</v>
      </c>
      <c r="D155" s="11">
        <f t="shared" ref="D155:S155" si="21">D4+D47+D102+D136+D149</f>
        <v>2441.6854443782136</v>
      </c>
      <c r="E155" s="11">
        <f t="shared" si="21"/>
        <v>2473.1175884457957</v>
      </c>
      <c r="F155" s="11">
        <f t="shared" si="21"/>
        <v>2628.5587248997908</v>
      </c>
      <c r="G155" s="11">
        <f t="shared" si="21"/>
        <v>2635.4230175306229</v>
      </c>
      <c r="H155" s="11">
        <f t="shared" si="21"/>
        <v>2820.6609517559505</v>
      </c>
      <c r="I155" s="11">
        <f t="shared" si="21"/>
        <v>3182.6237350754554</v>
      </c>
      <c r="J155" s="11">
        <f t="shared" si="21"/>
        <v>3350.0535299136395</v>
      </c>
      <c r="K155" s="11">
        <f t="shared" si="21"/>
        <v>3467.5475527996778</v>
      </c>
      <c r="L155" s="11">
        <f t="shared" si="21"/>
        <v>3423.4108147140041</v>
      </c>
      <c r="M155" s="11">
        <f t="shared" si="21"/>
        <v>3686.6998479387885</v>
      </c>
      <c r="N155" s="11">
        <f t="shared" si="21"/>
        <v>3723.9751517766394</v>
      </c>
      <c r="O155" s="11">
        <f t="shared" si="21"/>
        <v>3817.5135829828419</v>
      </c>
      <c r="P155" s="11">
        <f t="shared" si="21"/>
        <v>3921.5800184302857</v>
      </c>
      <c r="Q155" s="11">
        <f t="shared" si="21"/>
        <v>3980.4003653403443</v>
      </c>
      <c r="R155" s="11">
        <f t="shared" si="21"/>
        <v>4026.2513049291156</v>
      </c>
      <c r="S155" s="11">
        <f t="shared" si="21"/>
        <v>4164.2887469361222</v>
      </c>
      <c r="T155" s="22">
        <f>(S155-C155)/C155</f>
        <v>0.8252978840805989</v>
      </c>
    </row>
    <row r="156" spans="2:20" s="1" customFormat="1" x14ac:dyDescent="0.35">
      <c r="B156" s="16" t="s">
        <v>155</v>
      </c>
      <c r="C156" s="11">
        <f>C155*'Global Warming Potential'!$C$4</f>
        <v>2281.4296686886651</v>
      </c>
      <c r="D156" s="11">
        <f>D155*'Global Warming Potential'!$C$4</f>
        <v>2441.6854443782136</v>
      </c>
      <c r="E156" s="11">
        <f>E155*'Global Warming Potential'!$C$4</f>
        <v>2473.1175884457957</v>
      </c>
      <c r="F156" s="11">
        <f>F155*'Global Warming Potential'!$C$4</f>
        <v>2628.5587248997908</v>
      </c>
      <c r="G156" s="11">
        <f>G155*'Global Warming Potential'!$C$4</f>
        <v>2635.4230175306229</v>
      </c>
      <c r="H156" s="11">
        <f>H155*'Global Warming Potential'!$C$4</f>
        <v>2820.6609517559505</v>
      </c>
      <c r="I156" s="11">
        <f>I155*'Global Warming Potential'!$C$4</f>
        <v>3182.6237350754554</v>
      </c>
      <c r="J156" s="11">
        <f>J155*'Global Warming Potential'!$C$4</f>
        <v>3350.0535299136395</v>
      </c>
      <c r="K156" s="11">
        <f>K155*'Global Warming Potential'!$C$4</f>
        <v>3467.5475527996778</v>
      </c>
      <c r="L156" s="11">
        <f>L155*'Global Warming Potential'!$C$4</f>
        <v>3423.4108147140041</v>
      </c>
      <c r="M156" s="11">
        <f>M155*'Global Warming Potential'!$C$4</f>
        <v>3686.6998479387885</v>
      </c>
      <c r="N156" s="11">
        <f>N155*'Global Warming Potential'!$C$4</f>
        <v>3723.9751517766394</v>
      </c>
      <c r="O156" s="11">
        <f>O155*'Global Warming Potential'!$C$4</f>
        <v>3817.5135829828419</v>
      </c>
      <c r="P156" s="11">
        <f>P155*'Global Warming Potential'!$C$4</f>
        <v>3921.5800184302857</v>
      </c>
      <c r="Q156" s="11">
        <f>Q155*'Global Warming Potential'!$C$4</f>
        <v>3980.4003653403443</v>
      </c>
      <c r="R156" s="11">
        <f>R155*'Global Warming Potential'!$C$4</f>
        <v>4026.2513049291156</v>
      </c>
      <c r="S156" s="11">
        <f>S155*'Global Warming Potential'!$C$4</f>
        <v>4164.2887469361222</v>
      </c>
      <c r="T156" s="22"/>
    </row>
  </sheetData>
  <mergeCells count="1">
    <mergeCell ref="C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0709-BC43-474C-BB88-22DFE4922BF6}">
  <dimension ref="B1:T156"/>
  <sheetViews>
    <sheetView showGridLines="0" zoomScale="70" zoomScaleNormal="70" workbookViewId="0">
      <pane xSplit="2" ySplit="3" topLeftCell="C134" activePane="bottomRight" state="frozen"/>
      <selection pane="topRight" activeCell="C1" sqref="C1"/>
      <selection pane="bottomLeft" activeCell="A3" sqref="A3"/>
      <selection pane="bottomRight" activeCell="C142" sqref="C142"/>
    </sheetView>
  </sheetViews>
  <sheetFormatPr baseColWidth="10" defaultRowHeight="14.5" x14ac:dyDescent="0.35"/>
  <cols>
    <col min="1" max="1" width="4.1796875" customWidth="1"/>
    <col min="2" max="2" width="83.7265625" bestFit="1" customWidth="1"/>
    <col min="3" max="19" width="11.453125" style="14"/>
  </cols>
  <sheetData>
    <row r="1" spans="2:19" ht="9.75" customHeight="1" x14ac:dyDescent="0.35"/>
    <row r="2" spans="2:19" x14ac:dyDescent="0.35">
      <c r="C2" s="30" t="s">
        <v>163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19" x14ac:dyDescent="0.35">
      <c r="B3" s="2" t="s">
        <v>0</v>
      </c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</row>
    <row r="4" spans="2:19" s="1" customFormat="1" x14ac:dyDescent="0.35">
      <c r="B4" s="3" t="s">
        <v>1</v>
      </c>
      <c r="C4" s="11">
        <v>0.60449651641235991</v>
      </c>
      <c r="D4" s="11">
        <v>0.63713988728973181</v>
      </c>
      <c r="E4" s="11">
        <v>0.63571018332940632</v>
      </c>
      <c r="F4" s="11">
        <v>0.62921488522898783</v>
      </c>
      <c r="G4" s="11">
        <v>0.6479090149287402</v>
      </c>
      <c r="H4" s="11">
        <v>0.64162825646213661</v>
      </c>
      <c r="I4" s="11">
        <v>0.64886473264197964</v>
      </c>
      <c r="J4" s="11">
        <v>0.61753902354435419</v>
      </c>
      <c r="K4" s="11">
        <v>0.6774571263057253</v>
      </c>
      <c r="L4" s="11">
        <v>0.6460473932962022</v>
      </c>
      <c r="M4" s="11">
        <v>0.66964018475643494</v>
      </c>
      <c r="N4" s="11">
        <v>0.65759429117684343</v>
      </c>
      <c r="O4" s="11">
        <v>0.65364098112565583</v>
      </c>
      <c r="P4" s="11">
        <v>0.66358142636539053</v>
      </c>
      <c r="Q4" s="11">
        <v>0.63160775530744762</v>
      </c>
      <c r="R4" s="11">
        <v>0.69491879945418289</v>
      </c>
      <c r="S4" s="11">
        <v>0.68962242542750984</v>
      </c>
    </row>
    <row r="5" spans="2:19" s="1" customFormat="1" x14ac:dyDescent="0.35">
      <c r="B5" s="4" t="s">
        <v>2</v>
      </c>
      <c r="C5" s="11">
        <v>0.60449651641235991</v>
      </c>
      <c r="D5" s="11">
        <v>0.63713988728973181</v>
      </c>
      <c r="E5" s="11">
        <v>0.63571018332940632</v>
      </c>
      <c r="F5" s="11">
        <v>0.62921488522898783</v>
      </c>
      <c r="G5" s="11">
        <v>0.6479090149287402</v>
      </c>
      <c r="H5" s="11">
        <v>0.64162825646213661</v>
      </c>
      <c r="I5" s="11">
        <v>0.64886473264197964</v>
      </c>
      <c r="J5" s="11">
        <v>0.61753902354435419</v>
      </c>
      <c r="K5" s="11">
        <v>0.6774571263057253</v>
      </c>
      <c r="L5" s="11">
        <v>0.6460473932962022</v>
      </c>
      <c r="M5" s="11">
        <v>0.66964018475643494</v>
      </c>
      <c r="N5" s="11">
        <v>0.65759429117684343</v>
      </c>
      <c r="O5" s="11">
        <v>0.65364098112565583</v>
      </c>
      <c r="P5" s="11">
        <v>0.66358142636539053</v>
      </c>
      <c r="Q5" s="11">
        <v>0.63160775530744762</v>
      </c>
      <c r="R5" s="11">
        <v>0.69491879945418289</v>
      </c>
      <c r="S5" s="11">
        <v>0.68962242542750984</v>
      </c>
    </row>
    <row r="6" spans="2:19" x14ac:dyDescent="0.35">
      <c r="B6" s="5" t="s">
        <v>3</v>
      </c>
      <c r="C6" s="12">
        <v>0.24703667377000002</v>
      </c>
      <c r="D6" s="12">
        <v>0.27357389501000001</v>
      </c>
      <c r="E6" s="12">
        <v>0.28581512215999993</v>
      </c>
      <c r="F6" s="12">
        <v>0.25608794908999999</v>
      </c>
      <c r="G6" s="12">
        <v>0.26773069371000002</v>
      </c>
      <c r="H6" s="12">
        <v>0.26100113092999999</v>
      </c>
      <c r="I6" s="12">
        <v>0.25883312322999996</v>
      </c>
      <c r="J6" s="12">
        <v>0.24105931545350001</v>
      </c>
      <c r="K6" s="12">
        <v>0.31631557651929998</v>
      </c>
      <c r="L6" s="12">
        <v>0.28496900796915997</v>
      </c>
      <c r="M6" s="12">
        <v>0.28902037530000002</v>
      </c>
      <c r="N6" s="12">
        <v>0.27644147027999999</v>
      </c>
      <c r="O6" s="12">
        <v>0.27025223639000001</v>
      </c>
      <c r="P6" s="12">
        <v>0.27272871887</v>
      </c>
      <c r="Q6" s="12">
        <v>0.26783743872999999</v>
      </c>
      <c r="R6" s="12">
        <v>0.29294980457250003</v>
      </c>
      <c r="S6" s="12">
        <v>0.27226785535315623</v>
      </c>
    </row>
    <row r="7" spans="2:19" x14ac:dyDescent="0.35">
      <c r="B7" s="7" t="s">
        <v>104</v>
      </c>
      <c r="C7" s="12">
        <v>0.24703667377000002</v>
      </c>
      <c r="D7" s="12">
        <v>0.27357389501000001</v>
      </c>
      <c r="E7" s="12">
        <v>0.28581512215999993</v>
      </c>
      <c r="F7" s="12">
        <v>0.25608794908999999</v>
      </c>
      <c r="G7" s="12">
        <v>0.26773069371000002</v>
      </c>
      <c r="H7" s="12">
        <v>0.26100113092999999</v>
      </c>
      <c r="I7" s="12">
        <v>0.25883312322999996</v>
      </c>
      <c r="J7" s="12">
        <v>0.24105931545350001</v>
      </c>
      <c r="K7" s="12">
        <v>0.31631557651929998</v>
      </c>
      <c r="L7" s="12">
        <v>0.28496900796915997</v>
      </c>
      <c r="M7" s="12">
        <v>0.28902037530000002</v>
      </c>
      <c r="N7" s="12">
        <v>0.27644147027999999</v>
      </c>
      <c r="O7" s="12">
        <v>0.27025223639000001</v>
      </c>
      <c r="P7" s="12">
        <v>0.27272871887</v>
      </c>
      <c r="Q7" s="12">
        <v>0.26783743872999999</v>
      </c>
      <c r="R7" s="12">
        <v>0.29294980457250003</v>
      </c>
      <c r="S7" s="12">
        <v>0.27226785535315623</v>
      </c>
    </row>
    <row r="8" spans="2:19" x14ac:dyDescent="0.35">
      <c r="B8" s="7" t="s">
        <v>105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2:19" x14ac:dyDescent="0.35">
      <c r="B9" s="7" t="s">
        <v>106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2:19" x14ac:dyDescent="0.35">
      <c r="B10" s="5" t="s">
        <v>4</v>
      </c>
      <c r="C10" s="12">
        <v>0.1321014609636636</v>
      </c>
      <c r="D10" s="12">
        <v>0.1326929642876068</v>
      </c>
      <c r="E10" s="12">
        <v>0.1134594035726611</v>
      </c>
      <c r="F10" s="12">
        <v>0.12939382133564192</v>
      </c>
      <c r="G10" s="12">
        <v>0.12822403801860721</v>
      </c>
      <c r="H10" s="12">
        <v>0.1182153381596168</v>
      </c>
      <c r="I10" s="12">
        <v>0.11752292642991</v>
      </c>
      <c r="J10" s="12">
        <v>9.6930649570026006E-2</v>
      </c>
      <c r="K10" s="12">
        <v>7.5208781134022296E-2</v>
      </c>
      <c r="L10" s="12">
        <v>6.6774539839106486E-2</v>
      </c>
      <c r="M10" s="12">
        <v>7.6231372083142901E-2</v>
      </c>
      <c r="N10" s="12">
        <v>6.8788987765313198E-2</v>
      </c>
      <c r="O10" s="12">
        <v>6.2533813058728696E-2</v>
      </c>
      <c r="P10" s="12">
        <v>6.1641012395061492E-2</v>
      </c>
      <c r="Q10" s="12">
        <v>5.6675819312505801E-2</v>
      </c>
      <c r="R10" s="12">
        <v>5.8791990305941594E-2</v>
      </c>
      <c r="S10" s="12">
        <v>5.0476731592885807E-2</v>
      </c>
    </row>
    <row r="11" spans="2:19" x14ac:dyDescent="0.35">
      <c r="B11" s="7" t="s">
        <v>107</v>
      </c>
      <c r="C11" s="12">
        <v>7.64955E-5</v>
      </c>
      <c r="D11" s="12">
        <v>7.64955E-5</v>
      </c>
      <c r="E11" s="12">
        <v>7.64955E-5</v>
      </c>
      <c r="F11" s="12">
        <v>7.64955E-5</v>
      </c>
      <c r="G11" s="12">
        <v>7.64955E-5</v>
      </c>
      <c r="H11" s="12">
        <v>7.64955E-5</v>
      </c>
      <c r="I11" s="12">
        <v>7.64955E-5</v>
      </c>
      <c r="J11" s="12">
        <v>7.64955E-5</v>
      </c>
      <c r="K11" s="12">
        <v>7.64955E-5</v>
      </c>
      <c r="L11" s="12">
        <v>7.64955E-5</v>
      </c>
      <c r="M11" s="12">
        <v>7.64955E-5</v>
      </c>
      <c r="N11" s="12">
        <v>7.64955E-5</v>
      </c>
      <c r="O11" s="12">
        <v>7.64955E-5</v>
      </c>
      <c r="P11" s="12">
        <v>7.64955E-5</v>
      </c>
      <c r="Q11" s="12">
        <v>7.6625400000000007E-5</v>
      </c>
      <c r="R11" s="12">
        <v>7.675979999999999E-5</v>
      </c>
      <c r="S11" s="12">
        <v>7.675979999999999E-5</v>
      </c>
    </row>
    <row r="12" spans="2:19" x14ac:dyDescent="0.35">
      <c r="B12" s="7" t="s">
        <v>108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x14ac:dyDescent="0.35">
      <c r="B13" s="7" t="s">
        <v>109</v>
      </c>
      <c r="C13" s="12">
        <v>1.4364373443150002E-3</v>
      </c>
      <c r="D13" s="12">
        <v>1.4988665042801985E-3</v>
      </c>
      <c r="E13" s="12">
        <v>1.503272536844E-3</v>
      </c>
      <c r="F13" s="12">
        <v>1.6205112377409999E-3</v>
      </c>
      <c r="G13" s="12">
        <v>1.4392332659580002E-3</v>
      </c>
      <c r="H13" s="12">
        <v>1.3684309431410001E-3</v>
      </c>
      <c r="I13" s="12">
        <v>1.432792750127E-3</v>
      </c>
      <c r="J13" s="12">
        <v>1.3692031730139999E-3</v>
      </c>
      <c r="K13" s="12">
        <v>2.1086660910010001E-3</v>
      </c>
      <c r="L13" s="12">
        <v>1.3427707242599997E-3</v>
      </c>
      <c r="M13" s="12">
        <v>1.46419564357E-3</v>
      </c>
      <c r="N13" s="12">
        <v>1.4110137117259998E-3</v>
      </c>
      <c r="O13" s="12">
        <v>1.4346719249760001E-3</v>
      </c>
      <c r="P13" s="12">
        <v>1.4501296874229999E-3</v>
      </c>
      <c r="Q13" s="12">
        <v>1.3261546145599999E-3</v>
      </c>
      <c r="R13" s="12">
        <v>1.7541601130690002E-3</v>
      </c>
      <c r="S13" s="12">
        <v>1.3563748506329998E-3</v>
      </c>
    </row>
    <row r="14" spans="2:19" x14ac:dyDescent="0.35">
      <c r="B14" s="7" t="s">
        <v>110</v>
      </c>
      <c r="C14" s="12">
        <v>6.4932033053999988E-5</v>
      </c>
      <c r="D14" s="12">
        <v>8.1468642605999987E-5</v>
      </c>
      <c r="E14" s="12">
        <v>8.2555689669000008E-5</v>
      </c>
      <c r="F14" s="12">
        <v>7.4326027577999989E-5</v>
      </c>
      <c r="G14" s="12">
        <v>6.6630816125999996E-5</v>
      </c>
      <c r="H14" s="12">
        <v>6.1816576595999996E-5</v>
      </c>
      <c r="I14" s="12">
        <v>7.8069798419999996E-5</v>
      </c>
      <c r="J14" s="12">
        <v>8.0944078706999986E-5</v>
      </c>
      <c r="K14" s="12">
        <v>7.3021665146999997E-5</v>
      </c>
      <c r="L14" s="12">
        <v>0</v>
      </c>
      <c r="M14" s="12">
        <v>6.0244331739E-5</v>
      </c>
      <c r="N14" s="12">
        <v>5.8565056893000008E-5</v>
      </c>
      <c r="O14" s="12">
        <v>5.6585104580999996E-5</v>
      </c>
      <c r="P14" s="12">
        <v>5.6917757210999995E-5</v>
      </c>
      <c r="Q14" s="12">
        <v>5.8797491738999996E-5</v>
      </c>
      <c r="R14" s="12">
        <v>5.4042958472999999E-5</v>
      </c>
      <c r="S14" s="12">
        <v>5.3441567369999993E-5</v>
      </c>
    </row>
    <row r="15" spans="2:19" x14ac:dyDescent="0.35">
      <c r="B15" s="7" t="s">
        <v>111</v>
      </c>
      <c r="C15" s="12">
        <v>2.7556045217929999E-3</v>
      </c>
      <c r="D15" s="12">
        <v>2.8724358587819999E-3</v>
      </c>
      <c r="E15" s="12">
        <v>2.8830299631639996E-3</v>
      </c>
      <c r="F15" s="12">
        <v>3.0079111207419996E-3</v>
      </c>
      <c r="G15" s="12">
        <v>2.8050637567030002E-3</v>
      </c>
      <c r="H15" s="12">
        <v>2.6538153347849995E-3</v>
      </c>
      <c r="I15" s="12">
        <v>3.0136553111910001E-3</v>
      </c>
      <c r="J15" s="12">
        <v>2.9457597633389997E-3</v>
      </c>
      <c r="K15" s="12">
        <v>3.5836620709742998E-3</v>
      </c>
      <c r="L15" s="12">
        <v>2.7262707356291004E-3</v>
      </c>
      <c r="M15" s="12">
        <v>2.8417893022691996E-3</v>
      </c>
      <c r="N15" s="12">
        <v>2.7092540131098001E-3</v>
      </c>
      <c r="O15" s="12">
        <v>2.6831258066096E-3</v>
      </c>
      <c r="P15" s="12">
        <v>2.5888318502606E-3</v>
      </c>
      <c r="Q15" s="12">
        <v>2.7585338293331998E-3</v>
      </c>
      <c r="R15" s="12">
        <v>2.8921495813919E-3</v>
      </c>
      <c r="S15" s="12">
        <v>2.7607411377840001E-3</v>
      </c>
    </row>
    <row r="16" spans="2:19" x14ac:dyDescent="0.35">
      <c r="B16" s="7" t="s">
        <v>112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x14ac:dyDescent="0.35">
      <c r="B17" s="7" t="s">
        <v>113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x14ac:dyDescent="0.35">
      <c r="B18" s="7" t="s">
        <v>114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x14ac:dyDescent="0.35">
      <c r="B19" s="7" t="s">
        <v>115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x14ac:dyDescent="0.35">
      <c r="B20" s="7" t="s">
        <v>116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x14ac:dyDescent="0.35">
      <c r="B21" s="7" t="s">
        <v>117</v>
      </c>
      <c r="C21" s="12">
        <v>1.3812854097279999E-3</v>
      </c>
      <c r="D21" s="12">
        <v>1.5108256714179999E-3</v>
      </c>
      <c r="E21" s="12">
        <v>7.1313627811999997E-4</v>
      </c>
      <c r="F21" s="12">
        <v>1.5114439887455998E-3</v>
      </c>
      <c r="G21" s="12">
        <v>8.2560118815999998E-4</v>
      </c>
      <c r="H21" s="12">
        <v>7.8406336819999989E-4</v>
      </c>
      <c r="I21" s="12">
        <v>9.4807636167999992E-4</v>
      </c>
      <c r="J21" s="12">
        <v>9.2101656527999998E-4</v>
      </c>
      <c r="K21" s="12">
        <v>8.8318938203999983E-4</v>
      </c>
      <c r="L21" s="12">
        <v>8.7531890963999986E-4</v>
      </c>
      <c r="M21" s="12">
        <v>8.8796895067999983E-4</v>
      </c>
      <c r="N21" s="12">
        <v>8.2262675039999986E-4</v>
      </c>
      <c r="O21" s="12">
        <v>7.8898137443999996E-4</v>
      </c>
      <c r="P21" s="12">
        <v>6.7754462216000004E-4</v>
      </c>
      <c r="Q21" s="12">
        <v>6.9000484139999994E-4</v>
      </c>
      <c r="R21" s="12">
        <v>6.9964429023999992E-4</v>
      </c>
      <c r="S21" s="12">
        <v>1.1967881975279999E-3</v>
      </c>
    </row>
    <row r="22" spans="2:19" x14ac:dyDescent="0.35">
      <c r="B22" s="7" t="s">
        <v>118</v>
      </c>
      <c r="C22" s="12">
        <v>9.3439973621419984E-3</v>
      </c>
      <c r="D22" s="12">
        <v>1.0237241045037E-2</v>
      </c>
      <c r="E22" s="12">
        <v>1.0298419535566001E-2</v>
      </c>
      <c r="F22" s="12">
        <v>1.0353287227439001E-2</v>
      </c>
      <c r="G22" s="12">
        <v>9.4827376186939986E-3</v>
      </c>
      <c r="H22" s="12">
        <v>8.9658611596949989E-3</v>
      </c>
      <c r="I22" s="12">
        <v>1.0330586542389998E-2</v>
      </c>
      <c r="J22" s="12">
        <v>1.0238191607099999E-2</v>
      </c>
      <c r="K22" s="12">
        <v>1.199057412574E-2</v>
      </c>
      <c r="L22" s="12">
        <v>9.1363267727259997E-3</v>
      </c>
      <c r="M22" s="12">
        <v>9.4071688254189993E-3</v>
      </c>
      <c r="N22" s="12">
        <v>9.0336791898669999E-3</v>
      </c>
      <c r="O22" s="12">
        <v>8.9405528091769989E-3</v>
      </c>
      <c r="P22" s="12">
        <v>8.7807239714829989E-3</v>
      </c>
      <c r="Q22" s="12">
        <v>9.3311338301569988E-3</v>
      </c>
      <c r="R22" s="12">
        <v>9.5948131599760001E-3</v>
      </c>
      <c r="S22" s="12">
        <v>9.2075963650209997E-3</v>
      </c>
    </row>
    <row r="23" spans="2:19" x14ac:dyDescent="0.35">
      <c r="B23" s="7" t="s">
        <v>119</v>
      </c>
      <c r="C23" s="12">
        <v>0.11704270879263159</v>
      </c>
      <c r="D23" s="12">
        <v>0.1164156310654836</v>
      </c>
      <c r="E23" s="12">
        <v>9.7902494069298102E-2</v>
      </c>
      <c r="F23" s="12">
        <v>0.1127498462333963</v>
      </c>
      <c r="G23" s="12">
        <v>0.11352827587296621</v>
      </c>
      <c r="H23" s="12">
        <v>0.10430485527719981</v>
      </c>
      <c r="I23" s="12">
        <v>0.10164325016610198</v>
      </c>
      <c r="J23" s="12">
        <v>8.1299038882586008E-2</v>
      </c>
      <c r="K23" s="12">
        <v>5.6493172299120001E-2</v>
      </c>
      <c r="L23" s="12">
        <v>5.2617357196851393E-2</v>
      </c>
      <c r="M23" s="12">
        <v>6.1493509529465688E-2</v>
      </c>
      <c r="N23" s="12">
        <v>5.467735354331741E-2</v>
      </c>
      <c r="O23" s="12">
        <v>4.85534005389451E-2</v>
      </c>
      <c r="P23" s="12">
        <v>4.8010369006523897E-2</v>
      </c>
      <c r="Q23" s="12">
        <v>4.2434569305316604E-2</v>
      </c>
      <c r="R23" s="12">
        <v>4.3720420402791699E-2</v>
      </c>
      <c r="S23" s="12">
        <v>3.5825029674549806E-2</v>
      </c>
    </row>
    <row r="24" spans="2:19" x14ac:dyDescent="0.35">
      <c r="B24" s="5" t="s">
        <v>5</v>
      </c>
      <c r="C24" s="12">
        <v>0.12797601367869618</v>
      </c>
      <c r="D24" s="12">
        <v>0.13353897699212505</v>
      </c>
      <c r="E24" s="12">
        <v>0.13960524799674551</v>
      </c>
      <c r="F24" s="12">
        <v>0.14527874780334588</v>
      </c>
      <c r="G24" s="12">
        <v>0.15291782780013291</v>
      </c>
      <c r="H24" s="12">
        <v>0.15965964387251991</v>
      </c>
      <c r="I24" s="12">
        <v>0.16697736728206961</v>
      </c>
      <c r="J24" s="12">
        <v>0.17494364278342825</v>
      </c>
      <c r="K24" s="12">
        <v>0.18335078760430298</v>
      </c>
      <c r="L24" s="12">
        <v>0.19098699776063596</v>
      </c>
      <c r="M24" s="12">
        <v>0.20055088158019196</v>
      </c>
      <c r="N24" s="12">
        <v>0.20948978753812997</v>
      </c>
      <c r="O24" s="12">
        <v>0.22046674815482697</v>
      </c>
      <c r="P24" s="12">
        <v>0.23171863938332896</v>
      </c>
      <c r="Q24" s="12">
        <v>0.21378114803664197</v>
      </c>
      <c r="R24" s="12">
        <v>0.25343238034434101</v>
      </c>
      <c r="S24" s="12">
        <v>0.27768780705316803</v>
      </c>
    </row>
    <row r="25" spans="2:19" x14ac:dyDescent="0.35">
      <c r="B25" s="7" t="s">
        <v>120</v>
      </c>
      <c r="C25" s="12">
        <v>3.3363548054200003E-5</v>
      </c>
      <c r="D25" s="12">
        <v>3.5344499604049997E-5</v>
      </c>
      <c r="E25" s="12">
        <v>4.1347140971500006E-5</v>
      </c>
      <c r="F25" s="12">
        <v>4.3997506584850002E-5</v>
      </c>
      <c r="G25" s="12">
        <v>4.2054951929900006E-5</v>
      </c>
      <c r="H25" s="12">
        <v>3.7668504318900008E-5</v>
      </c>
      <c r="I25" s="12">
        <v>3.9071628996400001E-5</v>
      </c>
      <c r="J25" s="12">
        <v>4.3715999213250001E-5</v>
      </c>
      <c r="K25" s="12">
        <v>3.9094014960000004E-5</v>
      </c>
      <c r="L25" s="12">
        <v>2.9734930680000003E-5</v>
      </c>
      <c r="M25" s="12">
        <v>4.0667596059999998E-5</v>
      </c>
      <c r="N25" s="12">
        <v>4.4325871135000005E-5</v>
      </c>
      <c r="O25" s="12">
        <v>4.706884728000001E-5</v>
      </c>
      <c r="P25" s="12">
        <v>4.8342850465000005E-5</v>
      </c>
      <c r="Q25" s="12">
        <v>4.9944367200000002E-5</v>
      </c>
      <c r="R25" s="12">
        <v>5.9353815885000002E-5</v>
      </c>
      <c r="S25" s="12">
        <v>6.7883414690000004E-5</v>
      </c>
    </row>
    <row r="26" spans="2:19" x14ac:dyDescent="0.35">
      <c r="B26" s="7" t="s">
        <v>121</v>
      </c>
      <c r="C26" s="12">
        <v>0.12486997617589997</v>
      </c>
      <c r="D26" s="12">
        <v>0.130248519359284</v>
      </c>
      <c r="E26" s="12">
        <v>0.13575596402689602</v>
      </c>
      <c r="F26" s="12">
        <v>0.141182723426478</v>
      </c>
      <c r="G26" s="12">
        <v>0.149002648916603</v>
      </c>
      <c r="H26" s="12">
        <v>0.15615282898352503</v>
      </c>
      <c r="I26" s="12">
        <v>0.16333992606161701</v>
      </c>
      <c r="J26" s="12">
        <v>0.17087382583320299</v>
      </c>
      <c r="K26" s="12">
        <v>0.179711262318795</v>
      </c>
      <c r="L26" s="12">
        <v>0.18742945781255496</v>
      </c>
      <c r="M26" s="12">
        <v>0.19641112671187996</v>
      </c>
      <c r="N26" s="12">
        <v>0.20502740792295396</v>
      </c>
      <c r="O26" s="12">
        <v>0.215814112470641</v>
      </c>
      <c r="P26" s="12">
        <v>0.22691213362140394</v>
      </c>
      <c r="Q26" s="12">
        <v>0.20898785542000498</v>
      </c>
      <c r="R26" s="12">
        <v>0.24774916916616496</v>
      </c>
      <c r="S26" s="12">
        <v>0.27108672926821603</v>
      </c>
    </row>
    <row r="27" spans="2:19" x14ac:dyDescent="0.35">
      <c r="B27" s="7" t="s">
        <v>122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x14ac:dyDescent="0.35">
      <c r="B28" s="7" t="s">
        <v>123</v>
      </c>
      <c r="C28" s="12">
        <v>3.0726739547419996E-3</v>
      </c>
      <c r="D28" s="12">
        <v>3.255113133237E-3</v>
      </c>
      <c r="E28" s="12">
        <v>3.8079368288779993E-3</v>
      </c>
      <c r="F28" s="12">
        <v>4.0520268702829996E-3</v>
      </c>
      <c r="G28" s="12">
        <v>3.8731239316000003E-3</v>
      </c>
      <c r="H28" s="12">
        <v>3.4691463846759992E-3</v>
      </c>
      <c r="I28" s="12">
        <v>3.5983695830669998E-3</v>
      </c>
      <c r="J28" s="12">
        <v>4.0261009510120004E-3</v>
      </c>
      <c r="K28" s="12">
        <v>3.6004312705479997E-3</v>
      </c>
      <c r="L28" s="12">
        <v>3.5278050174009997E-3</v>
      </c>
      <c r="M28" s="12">
        <v>4.099087272252E-3</v>
      </c>
      <c r="N28" s="12">
        <v>4.4180537440409997E-3</v>
      </c>
      <c r="O28" s="12">
        <v>4.6055668369059995E-3</v>
      </c>
      <c r="P28" s="12">
        <v>4.7581629114599993E-3</v>
      </c>
      <c r="Q28" s="12">
        <v>4.7433482494370002E-3</v>
      </c>
      <c r="R28" s="12">
        <v>5.6238573622909996E-3</v>
      </c>
      <c r="S28" s="12">
        <v>6.533194370261999E-3</v>
      </c>
    </row>
    <row r="29" spans="2:19" x14ac:dyDescent="0.35">
      <c r="B29" s="7" t="s">
        <v>124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x14ac:dyDescent="0.35">
      <c r="B30" s="5" t="s">
        <v>6</v>
      </c>
      <c r="C30" s="12">
        <v>9.7382367999999997E-2</v>
      </c>
      <c r="D30" s="12">
        <v>9.7334051000000005E-2</v>
      </c>
      <c r="E30" s="12">
        <v>9.68304096E-2</v>
      </c>
      <c r="F30" s="12">
        <v>9.8454367000000001E-2</v>
      </c>
      <c r="G30" s="12">
        <v>9.9036455399999987E-2</v>
      </c>
      <c r="H30" s="12">
        <v>0.10275214349999999</v>
      </c>
      <c r="I30" s="12">
        <v>0.10553131569999999</v>
      </c>
      <c r="J30" s="12">
        <v>0.10460541573739998</v>
      </c>
      <c r="K30" s="12">
        <v>0.10258198104809998</v>
      </c>
      <c r="L30" s="12">
        <v>0.1033168477273</v>
      </c>
      <c r="M30" s="12">
        <v>0.10383755579309999</v>
      </c>
      <c r="N30" s="12">
        <v>0.10287404559339999</v>
      </c>
      <c r="O30" s="12">
        <v>0.10038818352209998</v>
      </c>
      <c r="P30" s="12">
        <v>9.7432038717E-2</v>
      </c>
      <c r="Q30" s="12">
        <v>9.3249494228299992E-2</v>
      </c>
      <c r="R30" s="12">
        <v>8.9677221731399984E-2</v>
      </c>
      <c r="S30" s="12">
        <v>8.9120973428299999E-2</v>
      </c>
    </row>
    <row r="31" spans="2:19" x14ac:dyDescent="0.35">
      <c r="B31" s="7" t="s">
        <v>125</v>
      </c>
      <c r="C31" s="12">
        <v>2.7514750000000002E-3</v>
      </c>
      <c r="D31" s="12">
        <v>2.999425E-3</v>
      </c>
      <c r="E31" s="12">
        <v>3.0842035000000004E-3</v>
      </c>
      <c r="F31" s="12">
        <v>3.4246384999999996E-3</v>
      </c>
      <c r="G31" s="12">
        <v>3.630978E-3</v>
      </c>
      <c r="H31" s="12">
        <v>3.8939524999999997E-3</v>
      </c>
      <c r="I31" s="12">
        <v>5.0233140000000001E-3</v>
      </c>
      <c r="J31" s="12">
        <v>4.985535499999999E-3</v>
      </c>
      <c r="K31" s="12">
        <v>4.8770310000000004E-3</v>
      </c>
      <c r="L31" s="12">
        <v>5.0804674999999997E-3</v>
      </c>
      <c r="M31" s="12">
        <v>5.2564624999999997E-3</v>
      </c>
      <c r="N31" s="12">
        <v>5.4300899999999994E-3</v>
      </c>
      <c r="O31" s="12">
        <v>5.6152069999999988E-3</v>
      </c>
      <c r="P31" s="12">
        <v>5.9916025000000001E-3</v>
      </c>
      <c r="Q31" s="12">
        <v>6.2499219999999998E-3</v>
      </c>
      <c r="R31" s="12">
        <v>6.2259134999999993E-3</v>
      </c>
      <c r="S31" s="12">
        <v>6.2816294999999992E-3</v>
      </c>
    </row>
    <row r="32" spans="2:19" x14ac:dyDescent="0.35">
      <c r="B32" s="7" t="s">
        <v>126</v>
      </c>
      <c r="C32" s="12">
        <v>8.8863255000000002E-2</v>
      </c>
      <c r="D32" s="12">
        <v>8.8376117000000004E-2</v>
      </c>
      <c r="E32" s="12">
        <v>8.7835218100000001E-2</v>
      </c>
      <c r="F32" s="12">
        <v>8.7778684499999995E-2</v>
      </c>
      <c r="G32" s="12">
        <v>8.9241944399999995E-2</v>
      </c>
      <c r="H32" s="12">
        <v>9.2644099999999993E-2</v>
      </c>
      <c r="I32" s="12">
        <v>9.4045577699999994E-2</v>
      </c>
      <c r="J32" s="12">
        <v>9.3122197199999993E-2</v>
      </c>
      <c r="K32" s="12">
        <v>8.9777489799999985E-2</v>
      </c>
      <c r="L32" s="12">
        <v>8.9347220899999996E-2</v>
      </c>
      <c r="M32" s="12">
        <v>8.9549690899999992E-2</v>
      </c>
      <c r="N32" s="12">
        <v>8.7918470999999984E-2</v>
      </c>
      <c r="O32" s="12">
        <v>8.6392750699999993E-2</v>
      </c>
      <c r="P32" s="12">
        <v>8.4087870800000006E-2</v>
      </c>
      <c r="Q32" s="12">
        <v>7.9920341199999995E-2</v>
      </c>
      <c r="R32" s="12">
        <v>7.6010731899999989E-2</v>
      </c>
      <c r="S32" s="12">
        <v>7.5767040899999999E-2</v>
      </c>
    </row>
    <row r="33" spans="2:19" x14ac:dyDescent="0.35">
      <c r="B33" s="7" t="s">
        <v>127</v>
      </c>
      <c r="C33" s="12">
        <f>SUM(C34:C36)</f>
        <v>5.7676380000000003E-3</v>
      </c>
      <c r="D33" s="12">
        <v>5.958508999999999E-3</v>
      </c>
      <c r="E33" s="12">
        <f t="shared" ref="E33:S33" si="0">SUM(E34:E36)</f>
        <v>5.910987999999999E-3</v>
      </c>
      <c r="F33" s="12">
        <f t="shared" si="0"/>
        <v>7.2510439999999999E-3</v>
      </c>
      <c r="G33" s="12">
        <f t="shared" si="0"/>
        <v>6.1635329999999988E-3</v>
      </c>
      <c r="H33" s="12">
        <f t="shared" si="0"/>
        <v>6.2140909999999997E-3</v>
      </c>
      <c r="I33" s="12">
        <f t="shared" si="0"/>
        <v>6.4624239999999996E-3</v>
      </c>
      <c r="J33" s="12">
        <f t="shared" si="0"/>
        <v>6.4976830374000004E-3</v>
      </c>
      <c r="K33" s="12">
        <f t="shared" si="0"/>
        <v>7.9274602480999996E-3</v>
      </c>
      <c r="L33" s="12">
        <f t="shared" si="0"/>
        <v>8.8891593273000002E-3</v>
      </c>
      <c r="M33" s="12">
        <f t="shared" si="0"/>
        <v>9.0314023930999996E-3</v>
      </c>
      <c r="N33" s="12">
        <f t="shared" si="0"/>
        <v>9.5254845934E-3</v>
      </c>
      <c r="O33" s="12">
        <f t="shared" si="0"/>
        <v>8.380225822099999E-3</v>
      </c>
      <c r="P33" s="12">
        <f t="shared" si="0"/>
        <v>7.3525654169999989E-3</v>
      </c>
      <c r="Q33" s="12">
        <f t="shared" si="0"/>
        <v>7.0792310282999996E-3</v>
      </c>
      <c r="R33" s="12">
        <f t="shared" si="0"/>
        <v>7.4405763314000003E-3</v>
      </c>
      <c r="S33" s="12">
        <f t="shared" si="0"/>
        <v>7.0723030282999998E-3</v>
      </c>
    </row>
    <row r="34" spans="2:19" x14ac:dyDescent="0.35">
      <c r="B34" s="8" t="s">
        <v>128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x14ac:dyDescent="0.35">
      <c r="B35" s="8" t="s">
        <v>129</v>
      </c>
      <c r="C35" s="12">
        <v>1.0634479999999998E-3</v>
      </c>
      <c r="D35" s="12">
        <v>1.2085029999999999E-3</v>
      </c>
      <c r="E35" s="12">
        <v>1.19075E-3</v>
      </c>
      <c r="F35" s="12">
        <v>1.2682569999999998E-3</v>
      </c>
      <c r="G35" s="12">
        <v>1.3626509999999999E-3</v>
      </c>
      <c r="H35" s="12">
        <v>1.2968350000000001E-3</v>
      </c>
      <c r="I35" s="12">
        <v>1.3202169999999998E-3</v>
      </c>
      <c r="J35" s="12">
        <v>1.3440205688000002E-3</v>
      </c>
      <c r="K35" s="12">
        <v>1.3682533272E-3</v>
      </c>
      <c r="L35" s="12">
        <v>1.3929230258999999E-3</v>
      </c>
      <c r="M35" s="12">
        <v>1.4180375021999999E-3</v>
      </c>
      <c r="N35" s="12">
        <v>1.4436047665999999E-3</v>
      </c>
      <c r="O35" s="12">
        <v>1.4696330461E-3</v>
      </c>
      <c r="P35" s="12">
        <v>1.4961306109999998E-3</v>
      </c>
      <c r="Q35" s="12">
        <v>9.8853900000000008E-4</v>
      </c>
      <c r="R35" s="12">
        <v>9.9849800000000001E-4</v>
      </c>
      <c r="S35" s="12">
        <v>9.8161099999999986E-4</v>
      </c>
    </row>
    <row r="36" spans="2:19" x14ac:dyDescent="0.35">
      <c r="B36" s="8" t="s">
        <v>130</v>
      </c>
      <c r="C36" s="12">
        <v>4.7041900000000005E-3</v>
      </c>
      <c r="D36" s="12">
        <v>4.7500059999999993E-3</v>
      </c>
      <c r="E36" s="12">
        <v>4.720237999999999E-3</v>
      </c>
      <c r="F36" s="12">
        <v>5.9827869999999998E-3</v>
      </c>
      <c r="G36" s="12">
        <v>4.8008819999999994E-3</v>
      </c>
      <c r="H36" s="12">
        <v>4.9172560000000001E-3</v>
      </c>
      <c r="I36" s="12">
        <v>5.1422069999999993E-3</v>
      </c>
      <c r="J36" s="12">
        <v>5.1536624686000006E-3</v>
      </c>
      <c r="K36" s="12">
        <v>6.5592069209000001E-3</v>
      </c>
      <c r="L36" s="12">
        <v>7.4962363013999994E-3</v>
      </c>
      <c r="M36" s="12">
        <v>7.6133648908999997E-3</v>
      </c>
      <c r="N36" s="12">
        <v>8.0818798268000001E-3</v>
      </c>
      <c r="O36" s="12">
        <v>6.9105927759999988E-3</v>
      </c>
      <c r="P36" s="12">
        <v>5.8564348059999992E-3</v>
      </c>
      <c r="Q36" s="12">
        <v>6.0906920282999995E-3</v>
      </c>
      <c r="R36" s="12">
        <v>6.4420783314000007E-3</v>
      </c>
      <c r="S36" s="12">
        <v>6.0906920282999995E-3</v>
      </c>
    </row>
    <row r="37" spans="2:19" x14ac:dyDescent="0.35">
      <c r="B37" s="5" t="s">
        <v>7</v>
      </c>
      <c r="C37" s="12">
        <f>C38</f>
        <v>0</v>
      </c>
      <c r="D37" s="12">
        <f t="shared" ref="D37:O37" si="1">D38</f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v>6.1017000000000002E-5</v>
      </c>
      <c r="Q37" s="12">
        <v>6.3855000000000004E-5</v>
      </c>
      <c r="R37" s="12">
        <v>6.7402499999999984E-5</v>
      </c>
      <c r="S37" s="12">
        <v>6.9057999999999988E-5</v>
      </c>
    </row>
    <row r="38" spans="2:19" x14ac:dyDescent="0.35">
      <c r="B38" s="7" t="s">
        <v>131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6.1017000000000002E-5</v>
      </c>
      <c r="Q38" s="12">
        <v>6.3855000000000004E-5</v>
      </c>
      <c r="R38" s="12">
        <v>6.7402499999999984E-5</v>
      </c>
      <c r="S38" s="12">
        <v>6.9057999999999988E-5</v>
      </c>
    </row>
    <row r="39" spans="2:19" s="1" customFormat="1" x14ac:dyDescent="0.35">
      <c r="B39" s="4" t="s">
        <v>8</v>
      </c>
      <c r="C39" s="11">
        <f>SUM(C40:C42)</f>
        <v>0</v>
      </c>
      <c r="D39" s="11">
        <f t="shared" ref="D39:S39" si="2">SUM(D40:D42)</f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  <c r="H39" s="11">
        <f t="shared" si="2"/>
        <v>0</v>
      </c>
      <c r="I39" s="11">
        <f t="shared" si="2"/>
        <v>0</v>
      </c>
      <c r="J39" s="11">
        <f t="shared" si="2"/>
        <v>0</v>
      </c>
      <c r="K39" s="11">
        <f t="shared" si="2"/>
        <v>0</v>
      </c>
      <c r="L39" s="11">
        <f t="shared" si="2"/>
        <v>0</v>
      </c>
      <c r="M39" s="11">
        <f t="shared" si="2"/>
        <v>0</v>
      </c>
      <c r="N39" s="11">
        <f t="shared" si="2"/>
        <v>0</v>
      </c>
      <c r="O39" s="11">
        <f t="shared" si="2"/>
        <v>0</v>
      </c>
      <c r="P39" s="11">
        <f t="shared" si="2"/>
        <v>0</v>
      </c>
      <c r="Q39" s="11">
        <f t="shared" si="2"/>
        <v>0</v>
      </c>
      <c r="R39" s="11">
        <f t="shared" si="2"/>
        <v>0</v>
      </c>
      <c r="S39" s="11">
        <f t="shared" si="2"/>
        <v>0</v>
      </c>
    </row>
    <row r="40" spans="2:19" x14ac:dyDescent="0.35">
      <c r="B40" s="5" t="s">
        <v>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</row>
    <row r="41" spans="2:19" x14ac:dyDescent="0.35">
      <c r="B41" s="5" t="s">
        <v>10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</row>
    <row r="42" spans="2:19" x14ac:dyDescent="0.35">
      <c r="B42" s="5" t="s">
        <v>11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</row>
    <row r="43" spans="2:19" s="1" customFormat="1" x14ac:dyDescent="0.35">
      <c r="B43" s="4" t="s">
        <v>12</v>
      </c>
      <c r="C43" s="11">
        <f>SUM(C44:C46)</f>
        <v>0</v>
      </c>
      <c r="D43" s="11">
        <f t="shared" ref="D43:S43" si="3">SUM(D44:D46)</f>
        <v>0</v>
      </c>
      <c r="E43" s="11">
        <f t="shared" si="3"/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11">
        <f t="shared" si="3"/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0</v>
      </c>
      <c r="N43" s="11">
        <f t="shared" si="3"/>
        <v>0</v>
      </c>
      <c r="O43" s="11">
        <f t="shared" si="3"/>
        <v>0</v>
      </c>
      <c r="P43" s="11">
        <f t="shared" si="3"/>
        <v>0</v>
      </c>
      <c r="Q43" s="11">
        <f t="shared" si="3"/>
        <v>0</v>
      </c>
      <c r="R43" s="11">
        <f t="shared" si="3"/>
        <v>0</v>
      </c>
      <c r="S43" s="11">
        <f t="shared" si="3"/>
        <v>0</v>
      </c>
    </row>
    <row r="44" spans="2:19" x14ac:dyDescent="0.35">
      <c r="B44" s="5" t="s">
        <v>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</row>
    <row r="45" spans="2:19" x14ac:dyDescent="0.35">
      <c r="B45" s="5" t="s">
        <v>14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2:19" x14ac:dyDescent="0.35">
      <c r="B46" s="5" t="s">
        <v>15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</row>
    <row r="47" spans="2:19" s="1" customFormat="1" x14ac:dyDescent="0.35">
      <c r="B47" s="9" t="s">
        <v>16</v>
      </c>
      <c r="C47" s="11">
        <f>C48+C54+C65+C73+C78+C84+C93+C98</f>
        <v>0</v>
      </c>
      <c r="D47" s="11">
        <f t="shared" ref="D47:S47" si="4">D48+D54+D65+D73+D78+D84+D93+D98</f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  <c r="H47" s="11">
        <f t="shared" si="4"/>
        <v>0</v>
      </c>
      <c r="I47" s="11">
        <f t="shared" si="4"/>
        <v>0</v>
      </c>
      <c r="J47" s="11">
        <f t="shared" si="4"/>
        <v>0</v>
      </c>
      <c r="K47" s="11">
        <f t="shared" si="4"/>
        <v>0</v>
      </c>
      <c r="L47" s="11">
        <f t="shared" si="4"/>
        <v>0</v>
      </c>
      <c r="M47" s="11">
        <f t="shared" si="4"/>
        <v>0</v>
      </c>
      <c r="N47" s="11">
        <f t="shared" si="4"/>
        <v>0</v>
      </c>
      <c r="O47" s="11">
        <f t="shared" si="4"/>
        <v>0</v>
      </c>
      <c r="P47" s="11">
        <f t="shared" si="4"/>
        <v>0</v>
      </c>
      <c r="Q47" s="11">
        <f t="shared" si="4"/>
        <v>0</v>
      </c>
      <c r="R47" s="11">
        <f t="shared" si="4"/>
        <v>0</v>
      </c>
      <c r="S47" s="11">
        <f t="shared" si="4"/>
        <v>0</v>
      </c>
    </row>
    <row r="48" spans="2:19" s="1" customFormat="1" x14ac:dyDescent="0.35">
      <c r="B48" s="4" t="s">
        <v>17</v>
      </c>
      <c r="C48" s="11">
        <f>SUM(C49:C53)</f>
        <v>0</v>
      </c>
      <c r="D48" s="11">
        <f t="shared" ref="D48:S48" si="5">SUM(D49:D53)</f>
        <v>0</v>
      </c>
      <c r="E48" s="11">
        <f t="shared" si="5"/>
        <v>0</v>
      </c>
      <c r="F48" s="11">
        <f t="shared" si="5"/>
        <v>0</v>
      </c>
      <c r="G48" s="11">
        <f t="shared" si="5"/>
        <v>0</v>
      </c>
      <c r="H48" s="11">
        <f t="shared" si="5"/>
        <v>0</v>
      </c>
      <c r="I48" s="11">
        <f t="shared" si="5"/>
        <v>0</v>
      </c>
      <c r="J48" s="11">
        <f t="shared" si="5"/>
        <v>0</v>
      </c>
      <c r="K48" s="11">
        <f t="shared" si="5"/>
        <v>0</v>
      </c>
      <c r="L48" s="11">
        <f t="shared" si="5"/>
        <v>0</v>
      </c>
      <c r="M48" s="11">
        <f t="shared" si="5"/>
        <v>0</v>
      </c>
      <c r="N48" s="11">
        <f t="shared" si="5"/>
        <v>0</v>
      </c>
      <c r="O48" s="11">
        <f t="shared" si="5"/>
        <v>0</v>
      </c>
      <c r="P48" s="11">
        <f t="shared" si="5"/>
        <v>0</v>
      </c>
      <c r="Q48" s="11">
        <f t="shared" si="5"/>
        <v>0</v>
      </c>
      <c r="R48" s="11">
        <f t="shared" si="5"/>
        <v>0</v>
      </c>
      <c r="S48" s="11">
        <f t="shared" si="5"/>
        <v>0</v>
      </c>
    </row>
    <row r="49" spans="2:19" x14ac:dyDescent="0.35">
      <c r="B49" s="5" t="s">
        <v>18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</row>
    <row r="50" spans="2:19" x14ac:dyDescent="0.35">
      <c r="B50" s="5" t="s">
        <v>19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</row>
    <row r="51" spans="2:19" x14ac:dyDescent="0.35">
      <c r="B51" s="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</row>
    <row r="52" spans="2:19" x14ac:dyDescent="0.35">
      <c r="B52" s="5" t="s">
        <v>21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</row>
    <row r="53" spans="2:19" x14ac:dyDescent="0.35">
      <c r="B53" s="5" t="s">
        <v>22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</row>
    <row r="54" spans="2:19" s="1" customFormat="1" x14ac:dyDescent="0.35">
      <c r="B54" s="4" t="s">
        <v>23</v>
      </c>
      <c r="C54" s="11">
        <f>SUM(C55:C64)</f>
        <v>0</v>
      </c>
      <c r="D54" s="11">
        <f t="shared" ref="D54:S54" si="6">SUM(D55:D64)</f>
        <v>0</v>
      </c>
      <c r="E54" s="11">
        <f t="shared" si="6"/>
        <v>0</v>
      </c>
      <c r="F54" s="11">
        <f t="shared" si="6"/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</row>
    <row r="55" spans="2:19" x14ac:dyDescent="0.35">
      <c r="B55" s="5" t="s">
        <v>24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</row>
    <row r="56" spans="2:19" x14ac:dyDescent="0.35">
      <c r="B56" s="5" t="s">
        <v>25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</row>
    <row r="57" spans="2:19" x14ac:dyDescent="0.35">
      <c r="B57" s="5" t="s">
        <v>26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</row>
    <row r="58" spans="2:19" x14ac:dyDescent="0.35">
      <c r="B58" s="5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</row>
    <row r="59" spans="2:19" x14ac:dyDescent="0.35">
      <c r="B59" s="5" t="s">
        <v>28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2:19" x14ac:dyDescent="0.35">
      <c r="B60" s="5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</row>
    <row r="61" spans="2:19" x14ac:dyDescent="0.35">
      <c r="B61" s="5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</row>
    <row r="62" spans="2:19" x14ac:dyDescent="0.35">
      <c r="B62" s="5" t="s">
        <v>31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2:19" x14ac:dyDescent="0.35">
      <c r="B63" s="5" t="s">
        <v>32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2:19" x14ac:dyDescent="0.35">
      <c r="B64" s="5" t="s">
        <v>33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2:19" s="1" customFormat="1" x14ac:dyDescent="0.35">
      <c r="B65" s="4" t="s">
        <v>34</v>
      </c>
      <c r="C65" s="11">
        <f>SUM(C66:C72)</f>
        <v>0</v>
      </c>
      <c r="D65" s="11">
        <f t="shared" ref="D65:S65" si="7">SUM(D66:D72)</f>
        <v>0</v>
      </c>
      <c r="E65" s="11">
        <f t="shared" si="7"/>
        <v>0</v>
      </c>
      <c r="F65" s="11">
        <f t="shared" si="7"/>
        <v>0</v>
      </c>
      <c r="G65" s="11">
        <f t="shared" si="7"/>
        <v>0</v>
      </c>
      <c r="H65" s="11">
        <f t="shared" si="7"/>
        <v>0</v>
      </c>
      <c r="I65" s="11">
        <f t="shared" si="7"/>
        <v>0</v>
      </c>
      <c r="J65" s="11">
        <f t="shared" si="7"/>
        <v>0</v>
      </c>
      <c r="K65" s="11">
        <f t="shared" si="7"/>
        <v>0</v>
      </c>
      <c r="L65" s="11">
        <f t="shared" si="7"/>
        <v>0</v>
      </c>
      <c r="M65" s="11">
        <f t="shared" si="7"/>
        <v>0</v>
      </c>
      <c r="N65" s="11">
        <f t="shared" si="7"/>
        <v>0</v>
      </c>
      <c r="O65" s="11">
        <f t="shared" si="7"/>
        <v>0</v>
      </c>
      <c r="P65" s="11">
        <f t="shared" si="7"/>
        <v>0</v>
      </c>
      <c r="Q65" s="11">
        <f t="shared" si="7"/>
        <v>0</v>
      </c>
      <c r="R65" s="11">
        <f t="shared" si="7"/>
        <v>0</v>
      </c>
      <c r="S65" s="11">
        <f t="shared" si="7"/>
        <v>0</v>
      </c>
    </row>
    <row r="66" spans="2:19" x14ac:dyDescent="0.35">
      <c r="B66" s="5" t="s">
        <v>35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</row>
    <row r="67" spans="2:19" x14ac:dyDescent="0.35">
      <c r="B67" s="5" t="s">
        <v>36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</row>
    <row r="68" spans="2:19" x14ac:dyDescent="0.35">
      <c r="B68" s="5" t="s">
        <v>37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</row>
    <row r="69" spans="2:19" x14ac:dyDescent="0.35">
      <c r="B69" s="5" t="s">
        <v>38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</row>
    <row r="70" spans="2:19" x14ac:dyDescent="0.35">
      <c r="B70" s="5" t="s">
        <v>39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</row>
    <row r="71" spans="2:19" x14ac:dyDescent="0.35">
      <c r="B71" s="5" t="s">
        <v>40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</row>
    <row r="72" spans="2:19" x14ac:dyDescent="0.35">
      <c r="B72" s="5" t="s">
        <v>41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</row>
    <row r="73" spans="2:19" s="1" customFormat="1" x14ac:dyDescent="0.35">
      <c r="B73" s="4" t="s">
        <v>42</v>
      </c>
      <c r="C73" s="11">
        <f>SUM(C74:C77)</f>
        <v>0</v>
      </c>
      <c r="D73" s="11">
        <f t="shared" ref="D73:S73" si="8">SUM(D74:D77)</f>
        <v>0</v>
      </c>
      <c r="E73" s="11">
        <f t="shared" si="8"/>
        <v>0</v>
      </c>
      <c r="F73" s="11">
        <f t="shared" si="8"/>
        <v>0</v>
      </c>
      <c r="G73" s="11">
        <f t="shared" si="8"/>
        <v>0</v>
      </c>
      <c r="H73" s="11">
        <f t="shared" si="8"/>
        <v>0</v>
      </c>
      <c r="I73" s="11">
        <f t="shared" si="8"/>
        <v>0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1">
        <f t="shared" si="8"/>
        <v>0</v>
      </c>
      <c r="N73" s="11">
        <f t="shared" si="8"/>
        <v>0</v>
      </c>
      <c r="O73" s="11">
        <f t="shared" si="8"/>
        <v>0</v>
      </c>
      <c r="P73" s="11">
        <f t="shared" si="8"/>
        <v>0</v>
      </c>
      <c r="Q73" s="11">
        <f t="shared" si="8"/>
        <v>0</v>
      </c>
      <c r="R73" s="11">
        <f t="shared" si="8"/>
        <v>0</v>
      </c>
      <c r="S73" s="11">
        <f t="shared" si="8"/>
        <v>0</v>
      </c>
    </row>
    <row r="74" spans="2:19" x14ac:dyDescent="0.35">
      <c r="B74" s="5" t="s">
        <v>43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</row>
    <row r="75" spans="2:19" x14ac:dyDescent="0.35">
      <c r="B75" s="5" t="s">
        <v>44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</row>
    <row r="76" spans="2:19" x14ac:dyDescent="0.35">
      <c r="B76" s="5" t="s">
        <v>45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</row>
    <row r="77" spans="2:19" x14ac:dyDescent="0.35">
      <c r="B77" s="5" t="s">
        <v>46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</row>
    <row r="78" spans="2:19" s="1" customFormat="1" x14ac:dyDescent="0.35">
      <c r="B78" s="4" t="s">
        <v>47</v>
      </c>
      <c r="C78" s="11">
        <f>SUM(C79:C83)</f>
        <v>0</v>
      </c>
      <c r="D78" s="11">
        <f t="shared" ref="D78:S78" si="9">SUM(D79:D83)</f>
        <v>0</v>
      </c>
      <c r="E78" s="11">
        <f t="shared" si="9"/>
        <v>0</v>
      </c>
      <c r="F78" s="11">
        <f t="shared" si="9"/>
        <v>0</v>
      </c>
      <c r="G78" s="11">
        <f t="shared" si="9"/>
        <v>0</v>
      </c>
      <c r="H78" s="11">
        <f t="shared" si="9"/>
        <v>0</v>
      </c>
      <c r="I78" s="11">
        <f t="shared" si="9"/>
        <v>0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1">
        <f t="shared" si="9"/>
        <v>0</v>
      </c>
      <c r="N78" s="11">
        <f t="shared" si="9"/>
        <v>0</v>
      </c>
      <c r="O78" s="11">
        <f t="shared" si="9"/>
        <v>0</v>
      </c>
      <c r="P78" s="11">
        <f t="shared" si="9"/>
        <v>0</v>
      </c>
      <c r="Q78" s="11">
        <f t="shared" si="9"/>
        <v>0</v>
      </c>
      <c r="R78" s="11">
        <f t="shared" si="9"/>
        <v>0</v>
      </c>
      <c r="S78" s="11">
        <f t="shared" si="9"/>
        <v>0</v>
      </c>
    </row>
    <row r="79" spans="2:19" x14ac:dyDescent="0.35">
      <c r="B79" s="5" t="s">
        <v>48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</row>
    <row r="80" spans="2:19" x14ac:dyDescent="0.35">
      <c r="B80" s="5" t="s">
        <v>49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</row>
    <row r="81" spans="2:19" x14ac:dyDescent="0.35">
      <c r="B81" s="5" t="s">
        <v>50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</row>
    <row r="82" spans="2:19" x14ac:dyDescent="0.35">
      <c r="B82" s="5" t="s">
        <v>51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</row>
    <row r="83" spans="2:19" x14ac:dyDescent="0.35">
      <c r="B83" s="5" t="s">
        <v>52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</row>
    <row r="84" spans="2:19" s="1" customFormat="1" x14ac:dyDescent="0.35">
      <c r="B84" s="4" t="s">
        <v>53</v>
      </c>
      <c r="C84" s="11">
        <f>C85+SUM(C88:C92)</f>
        <v>0</v>
      </c>
      <c r="D84" s="11">
        <f t="shared" ref="D84:S84" si="10">D85+SUM(D88:D92)</f>
        <v>0</v>
      </c>
      <c r="E84" s="11">
        <f t="shared" si="10"/>
        <v>0</v>
      </c>
      <c r="F84" s="11">
        <f t="shared" si="10"/>
        <v>0</v>
      </c>
      <c r="G84" s="11">
        <f t="shared" si="10"/>
        <v>0</v>
      </c>
      <c r="H84" s="11">
        <f t="shared" si="10"/>
        <v>0</v>
      </c>
      <c r="I84" s="11">
        <f t="shared" si="10"/>
        <v>0</v>
      </c>
      <c r="J84" s="11">
        <f t="shared" si="10"/>
        <v>0</v>
      </c>
      <c r="K84" s="11">
        <f t="shared" si="10"/>
        <v>0</v>
      </c>
      <c r="L84" s="11">
        <f t="shared" si="10"/>
        <v>0</v>
      </c>
      <c r="M84" s="11">
        <f t="shared" si="10"/>
        <v>0</v>
      </c>
      <c r="N84" s="11">
        <f t="shared" si="10"/>
        <v>0</v>
      </c>
      <c r="O84" s="11">
        <f t="shared" si="10"/>
        <v>0</v>
      </c>
      <c r="P84" s="11">
        <f t="shared" si="10"/>
        <v>0</v>
      </c>
      <c r="Q84" s="11">
        <f t="shared" si="10"/>
        <v>0</v>
      </c>
      <c r="R84" s="11">
        <f t="shared" si="10"/>
        <v>0</v>
      </c>
      <c r="S84" s="11">
        <f t="shared" si="10"/>
        <v>0</v>
      </c>
    </row>
    <row r="85" spans="2:19" x14ac:dyDescent="0.35">
      <c r="B85" s="5" t="s">
        <v>54</v>
      </c>
      <c r="C85" s="12">
        <f>SUM(C86:C87)</f>
        <v>0</v>
      </c>
      <c r="D85" s="12">
        <f t="shared" ref="D85:S85" si="11">SUM(D86:D87)</f>
        <v>0</v>
      </c>
      <c r="E85" s="12">
        <f t="shared" si="11"/>
        <v>0</v>
      </c>
      <c r="F85" s="12">
        <f t="shared" si="11"/>
        <v>0</v>
      </c>
      <c r="G85" s="12">
        <f t="shared" si="11"/>
        <v>0</v>
      </c>
      <c r="H85" s="12">
        <f t="shared" si="11"/>
        <v>0</v>
      </c>
      <c r="I85" s="12">
        <f t="shared" si="11"/>
        <v>0</v>
      </c>
      <c r="J85" s="12">
        <f t="shared" si="11"/>
        <v>0</v>
      </c>
      <c r="K85" s="12">
        <f t="shared" si="11"/>
        <v>0</v>
      </c>
      <c r="L85" s="12">
        <f t="shared" si="11"/>
        <v>0</v>
      </c>
      <c r="M85" s="12">
        <f t="shared" si="11"/>
        <v>0</v>
      </c>
      <c r="N85" s="12">
        <f t="shared" si="11"/>
        <v>0</v>
      </c>
      <c r="O85" s="12">
        <f t="shared" si="11"/>
        <v>0</v>
      </c>
      <c r="P85" s="12">
        <f t="shared" si="11"/>
        <v>0</v>
      </c>
      <c r="Q85" s="12">
        <f t="shared" si="11"/>
        <v>0</v>
      </c>
      <c r="R85" s="12">
        <f t="shared" si="11"/>
        <v>0</v>
      </c>
      <c r="S85" s="12">
        <f t="shared" si="11"/>
        <v>0</v>
      </c>
    </row>
    <row r="86" spans="2:19" hidden="1" x14ac:dyDescent="0.35">
      <c r="B86" s="7" t="s">
        <v>132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</row>
    <row r="87" spans="2:19" hidden="1" x14ac:dyDescent="0.35">
      <c r="B87" s="7" t="s">
        <v>133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</row>
    <row r="88" spans="2:19" x14ac:dyDescent="0.35">
      <c r="B88" s="5" t="s">
        <v>55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</row>
    <row r="89" spans="2:19" x14ac:dyDescent="0.35">
      <c r="B89" s="5" t="s">
        <v>56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</row>
    <row r="90" spans="2:19" x14ac:dyDescent="0.35">
      <c r="B90" s="5" t="s">
        <v>57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</row>
    <row r="91" spans="2:19" x14ac:dyDescent="0.35">
      <c r="B91" s="5" t="s">
        <v>58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</row>
    <row r="92" spans="2:19" x14ac:dyDescent="0.35">
      <c r="B92" s="5" t="s">
        <v>59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</row>
    <row r="93" spans="2:19" s="1" customFormat="1" x14ac:dyDescent="0.35">
      <c r="B93" s="4" t="s">
        <v>60</v>
      </c>
      <c r="C93" s="11">
        <f>SUM(C94:C97)</f>
        <v>0</v>
      </c>
      <c r="D93" s="11">
        <f t="shared" ref="D93:S93" si="12">SUM(D94:D97)</f>
        <v>0</v>
      </c>
      <c r="E93" s="11">
        <f t="shared" si="12"/>
        <v>0</v>
      </c>
      <c r="F93" s="11">
        <f t="shared" si="12"/>
        <v>0</v>
      </c>
      <c r="G93" s="11">
        <f t="shared" si="12"/>
        <v>0</v>
      </c>
      <c r="H93" s="11">
        <f t="shared" si="12"/>
        <v>0</v>
      </c>
      <c r="I93" s="11">
        <f t="shared" si="12"/>
        <v>0</v>
      </c>
      <c r="J93" s="11">
        <f t="shared" si="12"/>
        <v>0</v>
      </c>
      <c r="K93" s="11">
        <f t="shared" si="12"/>
        <v>0</v>
      </c>
      <c r="L93" s="11">
        <f t="shared" si="12"/>
        <v>0</v>
      </c>
      <c r="M93" s="11">
        <f t="shared" si="12"/>
        <v>0</v>
      </c>
      <c r="N93" s="11">
        <f t="shared" si="12"/>
        <v>0</v>
      </c>
      <c r="O93" s="11">
        <f t="shared" si="12"/>
        <v>0</v>
      </c>
      <c r="P93" s="11">
        <f t="shared" si="12"/>
        <v>0</v>
      </c>
      <c r="Q93" s="11">
        <f t="shared" si="12"/>
        <v>0</v>
      </c>
      <c r="R93" s="11">
        <f t="shared" si="12"/>
        <v>0</v>
      </c>
      <c r="S93" s="11">
        <f t="shared" si="12"/>
        <v>0</v>
      </c>
    </row>
    <row r="94" spans="2:19" x14ac:dyDescent="0.35">
      <c r="B94" s="5" t="s">
        <v>61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</row>
    <row r="95" spans="2:19" x14ac:dyDescent="0.35">
      <c r="B95" s="5" t="s">
        <v>62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</row>
    <row r="96" spans="2:19" x14ac:dyDescent="0.35">
      <c r="B96" s="5" t="s">
        <v>63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</row>
    <row r="97" spans="2:19" x14ac:dyDescent="0.35">
      <c r="B97" s="5" t="s">
        <v>64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</row>
    <row r="98" spans="2:19" s="1" customFormat="1" x14ac:dyDescent="0.35">
      <c r="B98" s="4" t="s">
        <v>65</v>
      </c>
      <c r="C98" s="11">
        <f>SUM(C99:C101)</f>
        <v>0</v>
      </c>
      <c r="D98" s="11">
        <f t="shared" ref="D98:S98" si="13">SUM(D99:D101)</f>
        <v>0</v>
      </c>
      <c r="E98" s="11">
        <f t="shared" si="13"/>
        <v>0</v>
      </c>
      <c r="F98" s="11">
        <f t="shared" si="13"/>
        <v>0</v>
      </c>
      <c r="G98" s="11">
        <f t="shared" si="13"/>
        <v>0</v>
      </c>
      <c r="H98" s="11">
        <f t="shared" si="13"/>
        <v>0</v>
      </c>
      <c r="I98" s="11">
        <f t="shared" si="13"/>
        <v>0</v>
      </c>
      <c r="J98" s="11">
        <f t="shared" si="13"/>
        <v>0</v>
      </c>
      <c r="K98" s="11">
        <f t="shared" si="13"/>
        <v>0</v>
      </c>
      <c r="L98" s="11">
        <f t="shared" si="13"/>
        <v>0</v>
      </c>
      <c r="M98" s="11">
        <f t="shared" si="13"/>
        <v>0</v>
      </c>
      <c r="N98" s="11">
        <f t="shared" si="13"/>
        <v>0</v>
      </c>
      <c r="O98" s="11">
        <f t="shared" si="13"/>
        <v>0</v>
      </c>
      <c r="P98" s="11">
        <f t="shared" si="13"/>
        <v>0</v>
      </c>
      <c r="Q98" s="11">
        <f t="shared" si="13"/>
        <v>0</v>
      </c>
      <c r="R98" s="11">
        <f t="shared" si="13"/>
        <v>0</v>
      </c>
      <c r="S98" s="11">
        <f t="shared" si="13"/>
        <v>0</v>
      </c>
    </row>
    <row r="99" spans="2:19" x14ac:dyDescent="0.35">
      <c r="B99" s="5" t="s">
        <v>66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</row>
    <row r="100" spans="2:19" x14ac:dyDescent="0.35">
      <c r="B100" s="5" t="s">
        <v>67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</row>
    <row r="101" spans="2:19" x14ac:dyDescent="0.35">
      <c r="B101" s="5" t="s">
        <v>68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</row>
    <row r="102" spans="2:19" s="1" customFormat="1" x14ac:dyDescent="0.35">
      <c r="B102" s="9" t="s">
        <v>69</v>
      </c>
      <c r="C102" s="11">
        <f>C103+C117+C124+C133</f>
        <v>0</v>
      </c>
      <c r="D102" s="11">
        <f t="shared" ref="D102:P102" si="14">D103+D117+D124+D133</f>
        <v>0</v>
      </c>
      <c r="E102" s="11">
        <f t="shared" si="14"/>
        <v>0</v>
      </c>
      <c r="F102" s="11">
        <f t="shared" si="14"/>
        <v>0</v>
      </c>
      <c r="G102" s="11">
        <f t="shared" si="14"/>
        <v>0</v>
      </c>
      <c r="H102" s="11">
        <f t="shared" si="14"/>
        <v>0</v>
      </c>
      <c r="I102" s="11">
        <f t="shared" si="14"/>
        <v>0</v>
      </c>
      <c r="J102" s="11">
        <f t="shared" si="14"/>
        <v>0</v>
      </c>
      <c r="K102" s="11">
        <f t="shared" si="14"/>
        <v>0</v>
      </c>
      <c r="L102" s="11">
        <f t="shared" si="14"/>
        <v>0</v>
      </c>
      <c r="M102" s="11">
        <f t="shared" si="14"/>
        <v>0</v>
      </c>
      <c r="N102" s="11">
        <f t="shared" si="14"/>
        <v>0</v>
      </c>
      <c r="O102" s="11">
        <f t="shared" si="14"/>
        <v>0</v>
      </c>
      <c r="P102" s="11">
        <f t="shared" si="14"/>
        <v>0</v>
      </c>
      <c r="Q102" s="11">
        <v>0.55881449999999999</v>
      </c>
      <c r="R102" s="11">
        <v>0.52390599999999998</v>
      </c>
      <c r="S102" s="11">
        <v>0.23150999999999999</v>
      </c>
    </row>
    <row r="103" spans="2:19" s="1" customFormat="1" x14ac:dyDescent="0.35">
      <c r="B103" s="4" t="s">
        <v>70</v>
      </c>
      <c r="C103" s="11">
        <f>C104+C116</f>
        <v>0</v>
      </c>
      <c r="D103" s="11">
        <f t="shared" ref="D103:P103" si="15">D104+D116</f>
        <v>0</v>
      </c>
      <c r="E103" s="11">
        <f t="shared" si="15"/>
        <v>0</v>
      </c>
      <c r="F103" s="11">
        <f t="shared" si="15"/>
        <v>0</v>
      </c>
      <c r="G103" s="11">
        <f t="shared" si="15"/>
        <v>0</v>
      </c>
      <c r="H103" s="11">
        <f t="shared" si="15"/>
        <v>0</v>
      </c>
      <c r="I103" s="11">
        <f t="shared" si="15"/>
        <v>0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1">
        <f t="shared" si="15"/>
        <v>0</v>
      </c>
      <c r="N103" s="11">
        <f t="shared" si="15"/>
        <v>0</v>
      </c>
      <c r="O103" s="11">
        <f t="shared" si="15"/>
        <v>0</v>
      </c>
      <c r="P103" s="11">
        <f t="shared" si="15"/>
        <v>0</v>
      </c>
      <c r="Q103" s="11">
        <v>0.55881449999999999</v>
      </c>
      <c r="R103" s="11">
        <v>0.52390599999999998</v>
      </c>
      <c r="S103" s="11">
        <v>0.23150999999999999</v>
      </c>
    </row>
    <row r="104" spans="2:19" x14ac:dyDescent="0.35">
      <c r="B104" s="5" t="s">
        <v>71</v>
      </c>
      <c r="C104" s="12">
        <f>C105+SUM(C108:C115)</f>
        <v>0</v>
      </c>
      <c r="D104" s="12">
        <f t="shared" ref="D104:P104" si="16">D105+SUM(D108:D115)</f>
        <v>0</v>
      </c>
      <c r="E104" s="12">
        <f t="shared" si="16"/>
        <v>0</v>
      </c>
      <c r="F104" s="12">
        <f t="shared" si="16"/>
        <v>0</v>
      </c>
      <c r="G104" s="12">
        <f t="shared" si="16"/>
        <v>0</v>
      </c>
      <c r="H104" s="12">
        <f t="shared" si="16"/>
        <v>0</v>
      </c>
      <c r="I104" s="12">
        <f t="shared" si="16"/>
        <v>0</v>
      </c>
      <c r="J104" s="12">
        <f t="shared" si="16"/>
        <v>0</v>
      </c>
      <c r="K104" s="12">
        <f t="shared" si="16"/>
        <v>0</v>
      </c>
      <c r="L104" s="12">
        <f t="shared" si="16"/>
        <v>0</v>
      </c>
      <c r="M104" s="12">
        <f t="shared" si="16"/>
        <v>0</v>
      </c>
      <c r="N104" s="12">
        <f t="shared" si="16"/>
        <v>0</v>
      </c>
      <c r="O104" s="12">
        <f t="shared" si="16"/>
        <v>0</v>
      </c>
      <c r="P104" s="12">
        <f t="shared" si="16"/>
        <v>0</v>
      </c>
      <c r="Q104" s="12">
        <v>0.55881449999999999</v>
      </c>
      <c r="R104" s="12">
        <v>0.52390599999999998</v>
      </c>
      <c r="S104" s="12">
        <v>0.23150999999999999</v>
      </c>
    </row>
    <row r="105" spans="2:19" hidden="1" x14ac:dyDescent="0.35">
      <c r="B105" s="7" t="s">
        <v>134</v>
      </c>
      <c r="C105" s="12">
        <f>SUM(C106:C107)</f>
        <v>0</v>
      </c>
      <c r="D105" s="12">
        <f t="shared" ref="D105:S105" si="17">SUM(D106:D107)</f>
        <v>0</v>
      </c>
      <c r="E105" s="12">
        <f t="shared" si="17"/>
        <v>0</v>
      </c>
      <c r="F105" s="12">
        <f t="shared" si="17"/>
        <v>0</v>
      </c>
      <c r="G105" s="12">
        <f t="shared" si="17"/>
        <v>0</v>
      </c>
      <c r="H105" s="12">
        <f t="shared" si="17"/>
        <v>0</v>
      </c>
      <c r="I105" s="12">
        <f t="shared" si="17"/>
        <v>0</v>
      </c>
      <c r="J105" s="12">
        <f t="shared" si="17"/>
        <v>0</v>
      </c>
      <c r="K105" s="12">
        <f t="shared" si="17"/>
        <v>0</v>
      </c>
      <c r="L105" s="12">
        <f t="shared" si="17"/>
        <v>0</v>
      </c>
      <c r="M105" s="12">
        <f t="shared" si="17"/>
        <v>0</v>
      </c>
      <c r="N105" s="12">
        <f t="shared" si="17"/>
        <v>0</v>
      </c>
      <c r="O105" s="12">
        <f t="shared" si="17"/>
        <v>0</v>
      </c>
      <c r="P105" s="12">
        <f t="shared" si="17"/>
        <v>0</v>
      </c>
      <c r="Q105" s="12">
        <f t="shared" si="17"/>
        <v>0.36565399999999998</v>
      </c>
      <c r="R105" s="12">
        <f t="shared" si="17"/>
        <v>0.36390600000000001</v>
      </c>
      <c r="S105" s="12">
        <f t="shared" si="17"/>
        <v>0.20851799999999998</v>
      </c>
    </row>
    <row r="106" spans="2:19" hidden="1" x14ac:dyDescent="0.35">
      <c r="B106" s="8" t="s">
        <v>135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0.36565399999999998</v>
      </c>
      <c r="R106" s="12">
        <v>0.36390600000000001</v>
      </c>
      <c r="S106" s="12">
        <v>0.20851799999999998</v>
      </c>
    </row>
    <row r="107" spans="2:19" hidden="1" x14ac:dyDescent="0.35">
      <c r="B107" s="8" t="s">
        <v>136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</row>
    <row r="108" spans="2:19" hidden="1" x14ac:dyDescent="0.35">
      <c r="B108" s="7" t="s">
        <v>137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</row>
    <row r="109" spans="2:19" hidden="1" x14ac:dyDescent="0.35">
      <c r="B109" s="7" t="s">
        <v>138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1.7565000000000001E-2</v>
      </c>
      <c r="R109" s="12">
        <v>0</v>
      </c>
      <c r="S109" s="12">
        <v>2.2991999999999999E-2</v>
      </c>
    </row>
    <row r="110" spans="2:19" hidden="1" x14ac:dyDescent="0.35">
      <c r="B110" s="7" t="s">
        <v>139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0.13361499999999998</v>
      </c>
      <c r="R110" s="12">
        <v>0</v>
      </c>
      <c r="S110" s="12">
        <v>0</v>
      </c>
    </row>
    <row r="111" spans="2:19" hidden="1" x14ac:dyDescent="0.35">
      <c r="B111" s="7" t="s">
        <v>140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</row>
    <row r="112" spans="2:19" hidden="1" x14ac:dyDescent="0.35">
      <c r="B112" s="7" t="s">
        <v>141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1.5713999999999999E-2</v>
      </c>
      <c r="R112" s="12">
        <v>0</v>
      </c>
      <c r="S112" s="12">
        <v>0</v>
      </c>
    </row>
    <row r="113" spans="2:19" hidden="1" x14ac:dyDescent="0.35">
      <c r="B113" s="7" t="s">
        <v>142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</row>
    <row r="114" spans="2:19" hidden="1" x14ac:dyDescent="0.35">
      <c r="B114" s="7" t="s">
        <v>143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2.6266499999999998E-2</v>
      </c>
      <c r="R114" s="12">
        <v>0</v>
      </c>
      <c r="S114" s="12">
        <v>0</v>
      </c>
    </row>
    <row r="115" spans="2:19" hidden="1" x14ac:dyDescent="0.35">
      <c r="B115" s="7" t="s">
        <v>144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</row>
    <row r="116" spans="2:19" x14ac:dyDescent="0.35">
      <c r="B116" s="5" t="s">
        <v>72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</row>
    <row r="117" spans="2:19" s="1" customFormat="1" x14ac:dyDescent="0.35">
      <c r="B117" s="4" t="s">
        <v>73</v>
      </c>
      <c r="C117" s="11">
        <f>SUM(C118:C123)</f>
        <v>0</v>
      </c>
      <c r="D117" s="11">
        <f t="shared" ref="D117:P117" si="18">SUM(D118:D123)</f>
        <v>0</v>
      </c>
      <c r="E117" s="11">
        <f t="shared" si="18"/>
        <v>0</v>
      </c>
      <c r="F117" s="11">
        <f t="shared" si="18"/>
        <v>0</v>
      </c>
      <c r="G117" s="11">
        <f t="shared" si="18"/>
        <v>0</v>
      </c>
      <c r="H117" s="11">
        <f t="shared" si="18"/>
        <v>0</v>
      </c>
      <c r="I117" s="11">
        <f t="shared" si="18"/>
        <v>0</v>
      </c>
      <c r="J117" s="11">
        <f t="shared" si="18"/>
        <v>0</v>
      </c>
      <c r="K117" s="11">
        <f t="shared" si="18"/>
        <v>0</v>
      </c>
      <c r="L117" s="11">
        <f t="shared" si="18"/>
        <v>0</v>
      </c>
      <c r="M117" s="11">
        <f t="shared" si="18"/>
        <v>0</v>
      </c>
      <c r="N117" s="11">
        <f t="shared" si="18"/>
        <v>0</v>
      </c>
      <c r="O117" s="11">
        <f t="shared" si="18"/>
        <v>0</v>
      </c>
      <c r="P117" s="11">
        <f t="shared" si="18"/>
        <v>0</v>
      </c>
      <c r="Q117" s="11">
        <v>0</v>
      </c>
      <c r="R117" s="11">
        <v>0</v>
      </c>
      <c r="S117" s="11">
        <v>0</v>
      </c>
    </row>
    <row r="118" spans="2:19" x14ac:dyDescent="0.35">
      <c r="B118" s="5" t="s">
        <v>74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2:19" x14ac:dyDescent="0.35">
      <c r="B119" s="5" t="s">
        <v>75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2:19" x14ac:dyDescent="0.35">
      <c r="B120" s="5" t="s">
        <v>76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2:19" x14ac:dyDescent="0.35">
      <c r="B121" s="5" t="s">
        <v>77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2:19" x14ac:dyDescent="0.35">
      <c r="B122" s="5" t="s">
        <v>78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2:19" x14ac:dyDescent="0.35">
      <c r="B123" s="5" t="s">
        <v>79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2:19" s="1" customFormat="1" x14ac:dyDescent="0.35">
      <c r="B124" s="4" t="s">
        <v>80</v>
      </c>
      <c r="C124" s="11">
        <f>SUM(C125:C132)</f>
        <v>0</v>
      </c>
      <c r="D124" s="11">
        <f t="shared" ref="D124:P124" si="19">SUM(D125:D132)</f>
        <v>0</v>
      </c>
      <c r="E124" s="11">
        <f t="shared" si="19"/>
        <v>0</v>
      </c>
      <c r="F124" s="11">
        <f t="shared" si="19"/>
        <v>0</v>
      </c>
      <c r="G124" s="11">
        <f t="shared" si="19"/>
        <v>0</v>
      </c>
      <c r="H124" s="11">
        <f t="shared" si="19"/>
        <v>0</v>
      </c>
      <c r="I124" s="11">
        <f t="shared" si="19"/>
        <v>0</v>
      </c>
      <c r="J124" s="11">
        <f t="shared" si="19"/>
        <v>0</v>
      </c>
      <c r="K124" s="11">
        <f t="shared" si="19"/>
        <v>0</v>
      </c>
      <c r="L124" s="11">
        <f t="shared" si="19"/>
        <v>0</v>
      </c>
      <c r="M124" s="11">
        <f t="shared" si="19"/>
        <v>0</v>
      </c>
      <c r="N124" s="11">
        <f t="shared" si="19"/>
        <v>0</v>
      </c>
      <c r="O124" s="11">
        <f t="shared" si="19"/>
        <v>0</v>
      </c>
      <c r="P124" s="11">
        <f t="shared" si="19"/>
        <v>0</v>
      </c>
      <c r="Q124" s="11">
        <v>0</v>
      </c>
      <c r="R124" s="11">
        <v>0</v>
      </c>
      <c r="S124" s="11">
        <v>0</v>
      </c>
    </row>
    <row r="125" spans="2:19" x14ac:dyDescent="0.35">
      <c r="B125" s="5" t="s">
        <v>81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</row>
    <row r="126" spans="2:19" x14ac:dyDescent="0.35">
      <c r="B126" s="5" t="s">
        <v>82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2:19" x14ac:dyDescent="0.35">
      <c r="B127" s="5" t="s">
        <v>83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2:19" x14ac:dyDescent="0.35">
      <c r="B128" s="5" t="s">
        <v>84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2:20" x14ac:dyDescent="0.35">
      <c r="B129" s="5" t="s">
        <v>85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2:20" x14ac:dyDescent="0.35">
      <c r="B130" s="5" t="s">
        <v>86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2:20" x14ac:dyDescent="0.35">
      <c r="B131" s="5" t="s">
        <v>87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</row>
    <row r="132" spans="2:20" x14ac:dyDescent="0.35">
      <c r="B132" s="5" t="s">
        <v>88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2:20" s="1" customFormat="1" x14ac:dyDescent="0.35">
      <c r="B133" s="4" t="s">
        <v>89</v>
      </c>
      <c r="C133" s="11">
        <f>SUM(C134:C135)</f>
        <v>0</v>
      </c>
      <c r="D133" s="11">
        <f t="shared" ref="D133:P133" si="20">SUM(D134:D135)</f>
        <v>0</v>
      </c>
      <c r="E133" s="11">
        <f t="shared" si="20"/>
        <v>0</v>
      </c>
      <c r="F133" s="11">
        <f t="shared" si="20"/>
        <v>0</v>
      </c>
      <c r="G133" s="11">
        <f t="shared" si="20"/>
        <v>0</v>
      </c>
      <c r="H133" s="11">
        <f t="shared" si="20"/>
        <v>0</v>
      </c>
      <c r="I133" s="11">
        <f t="shared" si="20"/>
        <v>0</v>
      </c>
      <c r="J133" s="11">
        <f t="shared" si="20"/>
        <v>0</v>
      </c>
      <c r="K133" s="11">
        <f t="shared" si="20"/>
        <v>0</v>
      </c>
      <c r="L133" s="11">
        <f t="shared" si="20"/>
        <v>0</v>
      </c>
      <c r="M133" s="11">
        <f t="shared" si="20"/>
        <v>0</v>
      </c>
      <c r="N133" s="11">
        <f t="shared" si="20"/>
        <v>0</v>
      </c>
      <c r="O133" s="11">
        <f t="shared" si="20"/>
        <v>0</v>
      </c>
      <c r="P133" s="11">
        <f t="shared" si="20"/>
        <v>0</v>
      </c>
      <c r="Q133" s="11">
        <v>0</v>
      </c>
      <c r="R133" s="11">
        <v>0</v>
      </c>
      <c r="S133" s="11">
        <v>0</v>
      </c>
    </row>
    <row r="134" spans="2:20" x14ac:dyDescent="0.35">
      <c r="B134" s="5" t="s">
        <v>90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</row>
    <row r="135" spans="2:20" x14ac:dyDescent="0.35">
      <c r="B135" s="5" t="s">
        <v>91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</row>
    <row r="136" spans="2:20" s="1" customFormat="1" x14ac:dyDescent="0.35">
      <c r="B136" s="3" t="s">
        <v>92</v>
      </c>
      <c r="C136" s="11">
        <v>25.778500396985883</v>
      </c>
      <c r="D136" s="11">
        <v>26.45545108256518</v>
      </c>
      <c r="E136" s="11">
        <v>26.366812984620907</v>
      </c>
      <c r="F136" s="11">
        <v>27.285722994730307</v>
      </c>
      <c r="G136" s="11">
        <v>28.178976311105352</v>
      </c>
      <c r="H136" s="11">
        <v>28.523767299467547</v>
      </c>
      <c r="I136" s="11">
        <v>28.838946203683307</v>
      </c>
      <c r="J136" s="11">
        <v>29.137676908356429</v>
      </c>
      <c r="K136" s="11">
        <v>29.496872479201379</v>
      </c>
      <c r="L136" s="11">
        <v>27.654099915598273</v>
      </c>
      <c r="M136" s="11">
        <v>28.994379870166966</v>
      </c>
      <c r="N136" s="11">
        <v>29.683820883053642</v>
      </c>
      <c r="O136" s="11">
        <v>29.156448146109469</v>
      </c>
      <c r="P136" s="11">
        <v>27.841513010395921</v>
      </c>
      <c r="Q136" s="11">
        <v>27.880334665664648</v>
      </c>
      <c r="R136" s="11">
        <v>26.9415310762103</v>
      </c>
      <c r="S136" s="11">
        <v>27.031339334988637</v>
      </c>
      <c r="T136" s="22">
        <f>S136/S155</f>
        <v>0.96704647684388556</v>
      </c>
    </row>
    <row r="137" spans="2:20" s="1" customFormat="1" x14ac:dyDescent="0.35">
      <c r="B137" s="4" t="s">
        <v>93</v>
      </c>
      <c r="C137" s="11">
        <v>16.792630314329443</v>
      </c>
      <c r="D137" s="11">
        <v>16.997812663055736</v>
      </c>
      <c r="E137" s="11">
        <v>17.620707701343591</v>
      </c>
      <c r="F137" s="11">
        <v>18.403436748097203</v>
      </c>
      <c r="G137" s="11">
        <v>19.052124319692471</v>
      </c>
      <c r="H137" s="11">
        <v>19.680010206957402</v>
      </c>
      <c r="I137" s="11">
        <v>20.516562637238501</v>
      </c>
      <c r="J137" s="11">
        <v>21.094285694643506</v>
      </c>
      <c r="K137" s="11">
        <v>21.376862239378674</v>
      </c>
      <c r="L137" s="11">
        <v>19.437630694736921</v>
      </c>
      <c r="M137" s="11">
        <v>20.891287240064763</v>
      </c>
      <c r="N137" s="11">
        <v>21.271858105960387</v>
      </c>
      <c r="O137" s="11">
        <v>20.913346726456751</v>
      </c>
      <c r="P137" s="11">
        <v>19.787125759609822</v>
      </c>
      <c r="Q137" s="11">
        <v>19.833147991558253</v>
      </c>
      <c r="R137" s="11">
        <v>19.153100793753801</v>
      </c>
      <c r="S137" s="11">
        <v>19.204940791829664</v>
      </c>
    </row>
    <row r="138" spans="2:20" x14ac:dyDescent="0.35">
      <c r="B138" s="10" t="s">
        <v>145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2:20" x14ac:dyDescent="0.35">
      <c r="B139" s="10" t="s">
        <v>146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2:20" x14ac:dyDescent="0.35">
      <c r="B140" s="10" t="s">
        <v>147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2:20" s="1" customFormat="1" x14ac:dyDescent="0.35">
      <c r="B141" s="4" t="s">
        <v>94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2.0615999999999999E-2</v>
      </c>
      <c r="O141" s="11">
        <v>0.13913999999999999</v>
      </c>
      <c r="P141" s="11">
        <v>7.7028000000000013E-2</v>
      </c>
      <c r="Q141" s="11">
        <v>0.164128</v>
      </c>
      <c r="R141" s="11">
        <v>0.151916</v>
      </c>
      <c r="S141" s="11">
        <v>0.15323200000000001</v>
      </c>
    </row>
    <row r="142" spans="2:20" s="1" customFormat="1" x14ac:dyDescent="0.35">
      <c r="B142" s="4" t="s">
        <v>95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2:20" x14ac:dyDescent="0.35">
      <c r="B143" s="10" t="s">
        <v>148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</row>
    <row r="144" spans="2:20" x14ac:dyDescent="0.35">
      <c r="B144" s="10" t="s">
        <v>149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</row>
    <row r="145" spans="2:20" s="1" customFormat="1" x14ac:dyDescent="0.35">
      <c r="B145" s="4" t="s">
        <v>96</v>
      </c>
      <c r="C145" s="11">
        <v>8.9858700826564419</v>
      </c>
      <c r="D145" s="11">
        <v>9.4576384195094434</v>
      </c>
      <c r="E145" s="11">
        <v>8.7461052832773127</v>
      </c>
      <c r="F145" s="11">
        <v>8.8822862466331056</v>
      </c>
      <c r="G145" s="11">
        <v>9.1268519914128809</v>
      </c>
      <c r="H145" s="11">
        <v>8.8437570925101454</v>
      </c>
      <c r="I145" s="11">
        <v>8.322383566444806</v>
      </c>
      <c r="J145" s="11">
        <v>8.0433912137129226</v>
      </c>
      <c r="K145" s="11">
        <v>8.1200102398227063</v>
      </c>
      <c r="L145" s="11">
        <v>8.2164692208613541</v>
      </c>
      <c r="M145" s="11">
        <v>8.1030926301022053</v>
      </c>
      <c r="N145" s="11">
        <v>8.3913467770932524</v>
      </c>
      <c r="O145" s="11">
        <v>8.1039614196527161</v>
      </c>
      <c r="P145" s="11">
        <v>7.977359250786102</v>
      </c>
      <c r="Q145" s="11">
        <v>7.8830586741063922</v>
      </c>
      <c r="R145" s="11">
        <v>7.6365142824565009</v>
      </c>
      <c r="S145" s="11">
        <v>7.6731665431589766</v>
      </c>
    </row>
    <row r="146" spans="2:20" x14ac:dyDescent="0.35">
      <c r="B146" s="10" t="s">
        <v>150</v>
      </c>
      <c r="C146" s="12">
        <v>5.2813624576564422</v>
      </c>
      <c r="D146" s="12">
        <v>5.2952827945094443</v>
      </c>
      <c r="E146" s="12">
        <v>5.3320096582773129</v>
      </c>
      <c r="F146" s="12">
        <v>5.3705826216331056</v>
      </c>
      <c r="G146" s="12">
        <v>5.404182366412881</v>
      </c>
      <c r="H146" s="12">
        <v>5.4360874675101458</v>
      </c>
      <c r="I146" s="12">
        <v>5.1068804264448069</v>
      </c>
      <c r="J146" s="12">
        <v>5.1142962287129228</v>
      </c>
      <c r="K146" s="12">
        <v>5.1155957548227065</v>
      </c>
      <c r="L146" s="12">
        <v>5.1119927358613539</v>
      </c>
      <c r="M146" s="12">
        <v>5.0754431451022057</v>
      </c>
      <c r="N146" s="12">
        <v>5.4648692920932529</v>
      </c>
      <c r="O146" s="12">
        <v>5.3346522921527164</v>
      </c>
      <c r="P146" s="12">
        <v>5.2386409807861023</v>
      </c>
      <c r="Q146" s="12">
        <v>5.1736690116063926</v>
      </c>
      <c r="R146" s="12">
        <v>5.1338319594565007</v>
      </c>
      <c r="S146" s="12">
        <v>5.0498661781589771</v>
      </c>
    </row>
    <row r="147" spans="2:20" x14ac:dyDescent="0.35">
      <c r="B147" s="10" t="s">
        <v>151</v>
      </c>
      <c r="C147" s="12">
        <v>3.7045076249999997</v>
      </c>
      <c r="D147" s="12">
        <v>4.162355625</v>
      </c>
      <c r="E147" s="12">
        <v>3.4140956249999999</v>
      </c>
      <c r="F147" s="12">
        <v>3.511703625</v>
      </c>
      <c r="G147" s="12">
        <v>3.722669625</v>
      </c>
      <c r="H147" s="12">
        <v>3.407669625</v>
      </c>
      <c r="I147" s="12">
        <v>3.21550314</v>
      </c>
      <c r="J147" s="12">
        <v>2.9290949849999999</v>
      </c>
      <c r="K147" s="12">
        <v>3.0044144849999999</v>
      </c>
      <c r="L147" s="12">
        <v>3.1044764849999997</v>
      </c>
      <c r="M147" s="12">
        <v>3.0276494849999995</v>
      </c>
      <c r="N147" s="12">
        <v>2.9264774849999999</v>
      </c>
      <c r="O147" s="12">
        <v>2.7693091274999997</v>
      </c>
      <c r="P147" s="12">
        <v>2.7387182699999997</v>
      </c>
      <c r="Q147" s="12">
        <v>2.7093896625</v>
      </c>
      <c r="R147" s="12">
        <v>2.5026823229999997</v>
      </c>
      <c r="S147" s="12">
        <v>2.6233003649999995</v>
      </c>
    </row>
    <row r="148" spans="2:20" s="1" customFormat="1" x14ac:dyDescent="0.35">
      <c r="B148" s="4" t="s">
        <v>97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2:20" s="1" customFormat="1" x14ac:dyDescent="0.35">
      <c r="B149" s="3" t="s">
        <v>98</v>
      </c>
      <c r="C149" s="11">
        <f>SUM(C150:C151)</f>
        <v>0</v>
      </c>
      <c r="D149" s="11">
        <f t="shared" ref="D149:S149" si="21">SUM(D150:D151)</f>
        <v>0</v>
      </c>
      <c r="E149" s="11">
        <f t="shared" si="21"/>
        <v>0</v>
      </c>
      <c r="F149" s="11">
        <f t="shared" si="21"/>
        <v>0</v>
      </c>
      <c r="G149" s="11">
        <f t="shared" si="21"/>
        <v>0</v>
      </c>
      <c r="H149" s="11">
        <f t="shared" si="21"/>
        <v>0</v>
      </c>
      <c r="I149" s="11">
        <f t="shared" si="21"/>
        <v>0</v>
      </c>
      <c r="J149" s="11">
        <f t="shared" si="21"/>
        <v>0</v>
      </c>
      <c r="K149" s="11">
        <f t="shared" si="21"/>
        <v>0</v>
      </c>
      <c r="L149" s="11">
        <f t="shared" si="21"/>
        <v>0</v>
      </c>
      <c r="M149" s="11">
        <f t="shared" si="21"/>
        <v>0</v>
      </c>
      <c r="N149" s="11">
        <f t="shared" si="21"/>
        <v>0</v>
      </c>
      <c r="O149" s="11">
        <f t="shared" si="21"/>
        <v>0</v>
      </c>
      <c r="P149" s="11">
        <f t="shared" si="21"/>
        <v>0</v>
      </c>
      <c r="Q149" s="11">
        <f t="shared" si="21"/>
        <v>0</v>
      </c>
      <c r="R149" s="11">
        <f t="shared" si="21"/>
        <v>0</v>
      </c>
      <c r="S149" s="11">
        <f t="shared" si="21"/>
        <v>0</v>
      </c>
    </row>
    <row r="150" spans="2:20" s="1" customFormat="1" x14ac:dyDescent="0.35">
      <c r="B150" s="4" t="s">
        <v>99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</row>
    <row r="151" spans="2:20" s="1" customFormat="1" x14ac:dyDescent="0.35">
      <c r="B151" s="4" t="s">
        <v>100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</row>
    <row r="152" spans="2:20" s="1" customFormat="1" x14ac:dyDescent="0.35">
      <c r="B152" s="9" t="s">
        <v>173</v>
      </c>
      <c r="C152" s="12">
        <f>SUM(C153:C154)</f>
        <v>6.8795999999999996E-2</v>
      </c>
      <c r="D152" s="12">
        <f t="shared" ref="D152:S152" si="22">SUM(D153:D154)</f>
        <v>6.4021999999999996E-2</v>
      </c>
      <c r="E152" s="12">
        <f t="shared" si="22"/>
        <v>5.3840499999999999E-2</v>
      </c>
      <c r="F152" s="12">
        <f t="shared" si="22"/>
        <v>4.4004450000000001E-2</v>
      </c>
      <c r="G152" s="12">
        <f t="shared" si="22"/>
        <v>4.7790050000000001E-2</v>
      </c>
      <c r="H152" s="12">
        <f t="shared" si="22"/>
        <v>6.1238449999999993E-2</v>
      </c>
      <c r="I152" s="12">
        <f t="shared" si="22"/>
        <v>5.5782999999999999E-2</v>
      </c>
      <c r="J152" s="12">
        <f t="shared" si="22"/>
        <v>6.2523300000000004E-2</v>
      </c>
      <c r="K152" s="12">
        <f t="shared" si="22"/>
        <v>6.7922399999999994E-2</v>
      </c>
      <c r="L152" s="12">
        <f t="shared" si="22"/>
        <v>6.7937800000000007E-2</v>
      </c>
      <c r="M152" s="12">
        <f t="shared" si="22"/>
        <v>7.3846850000000006E-2</v>
      </c>
      <c r="N152" s="12">
        <f t="shared" si="22"/>
        <v>8.7754100000000002E-2</v>
      </c>
      <c r="O152" s="12">
        <f t="shared" si="22"/>
        <v>8.2589849999999992E-2</v>
      </c>
      <c r="P152" s="12">
        <f t="shared" si="22"/>
        <v>8.3502300000000002E-2</v>
      </c>
      <c r="Q152" s="12">
        <f t="shared" si="22"/>
        <v>8.8911899999999988E-2</v>
      </c>
      <c r="R152" s="12">
        <f t="shared" si="22"/>
        <v>8.7854550000000017E-2</v>
      </c>
      <c r="S152" s="12">
        <f t="shared" si="22"/>
        <v>0.10390415</v>
      </c>
    </row>
    <row r="153" spans="2:20" s="1" customFormat="1" x14ac:dyDescent="0.35">
      <c r="B153" s="4" t="s">
        <v>174</v>
      </c>
      <c r="C153" s="12">
        <v>4.2336000000000006E-3</v>
      </c>
      <c r="D153" s="12">
        <v>4.3217999999999998E-3</v>
      </c>
      <c r="E153" s="12">
        <v>4.3659000000000007E-3</v>
      </c>
      <c r="F153" s="12">
        <v>4.60845E-3</v>
      </c>
      <c r="G153" s="12">
        <v>4.8730500000000003E-3</v>
      </c>
      <c r="H153" s="12">
        <v>5.0494499999999996E-3</v>
      </c>
      <c r="I153" s="12">
        <v>5.2038000000000006E-3</v>
      </c>
      <c r="J153" s="12">
        <v>5.5125E-3</v>
      </c>
      <c r="K153" s="12">
        <v>5.5566000000000001E-3</v>
      </c>
      <c r="L153" s="12">
        <v>4.5864000000000009E-3</v>
      </c>
      <c r="M153" s="12">
        <v>5.0494499999999996E-3</v>
      </c>
      <c r="N153" s="12">
        <v>5.3361000000000007E-3</v>
      </c>
      <c r="O153" s="12">
        <v>5.49045E-3</v>
      </c>
      <c r="P153" s="12">
        <v>5.0714999999999996E-3</v>
      </c>
      <c r="Q153" s="12">
        <v>5.3361000000000007E-3</v>
      </c>
      <c r="R153" s="12">
        <v>5.7109500000000002E-3</v>
      </c>
      <c r="S153" s="12">
        <v>6.41655E-3</v>
      </c>
    </row>
    <row r="154" spans="2:20" s="1" customFormat="1" x14ac:dyDescent="0.35">
      <c r="B154" s="4" t="s">
        <v>175</v>
      </c>
      <c r="C154" s="12">
        <v>6.4562399999999992E-2</v>
      </c>
      <c r="D154" s="12">
        <v>5.9700200000000002E-2</v>
      </c>
      <c r="E154" s="12">
        <v>4.9474600000000001E-2</v>
      </c>
      <c r="F154" s="12">
        <v>3.9396E-2</v>
      </c>
      <c r="G154" s="12">
        <v>4.2916999999999997E-2</v>
      </c>
      <c r="H154" s="12">
        <v>5.6188999999999996E-2</v>
      </c>
      <c r="I154" s="12">
        <v>5.0579199999999998E-2</v>
      </c>
      <c r="J154" s="12">
        <v>5.70108E-2</v>
      </c>
      <c r="K154" s="12">
        <v>6.2365799999999999E-2</v>
      </c>
      <c r="L154" s="12">
        <v>6.3351400000000002E-2</v>
      </c>
      <c r="M154" s="12">
        <v>6.8797400000000009E-2</v>
      </c>
      <c r="N154" s="12">
        <v>8.2418000000000005E-2</v>
      </c>
      <c r="O154" s="12">
        <v>7.7099399999999998E-2</v>
      </c>
      <c r="P154" s="12">
        <v>7.8430799999999995E-2</v>
      </c>
      <c r="Q154" s="12">
        <v>8.3575799999999992E-2</v>
      </c>
      <c r="R154" s="12">
        <v>8.2143600000000011E-2</v>
      </c>
      <c r="S154" s="12">
        <v>9.7487599999999994E-2</v>
      </c>
    </row>
    <row r="155" spans="2:20" s="1" customFormat="1" x14ac:dyDescent="0.35">
      <c r="B155" s="16" t="s">
        <v>156</v>
      </c>
      <c r="C155" s="11">
        <f>C4+C47+C102+C136+C149</f>
        <v>26.382996913398244</v>
      </c>
      <c r="D155" s="11">
        <f t="shared" ref="D155:S155" si="23">D4+D47+D102+D136+D149</f>
        <v>27.092590969854911</v>
      </c>
      <c r="E155" s="11">
        <f t="shared" si="23"/>
        <v>27.002523167950315</v>
      </c>
      <c r="F155" s="11">
        <f t="shared" si="23"/>
        <v>27.914937879959293</v>
      </c>
      <c r="G155" s="11">
        <f t="shared" si="23"/>
        <v>28.826885326034091</v>
      </c>
      <c r="H155" s="11">
        <f t="shared" si="23"/>
        <v>29.165395555929685</v>
      </c>
      <c r="I155" s="11">
        <f t="shared" si="23"/>
        <v>29.487810936325285</v>
      </c>
      <c r="J155" s="11">
        <f t="shared" si="23"/>
        <v>29.755215931900782</v>
      </c>
      <c r="K155" s="11">
        <f t="shared" si="23"/>
        <v>30.174329605507104</v>
      </c>
      <c r="L155" s="11">
        <f t="shared" si="23"/>
        <v>28.300147308894477</v>
      </c>
      <c r="M155" s="11">
        <f t="shared" si="23"/>
        <v>29.664020054923402</v>
      </c>
      <c r="N155" s="11">
        <f t="shared" si="23"/>
        <v>30.341415174230484</v>
      </c>
      <c r="O155" s="11">
        <f t="shared" si="23"/>
        <v>29.810089127235123</v>
      </c>
      <c r="P155" s="11">
        <f t="shared" si="23"/>
        <v>28.505094436761311</v>
      </c>
      <c r="Q155" s="11">
        <f t="shared" si="23"/>
        <v>29.070756920972094</v>
      </c>
      <c r="R155" s="11">
        <f t="shared" si="23"/>
        <v>28.160355875664482</v>
      </c>
      <c r="S155" s="11">
        <f t="shared" si="23"/>
        <v>27.952471760416145</v>
      </c>
      <c r="T155" s="22">
        <f>(S155-C155)/C155</f>
        <v>5.9488118509420151E-2</v>
      </c>
    </row>
    <row r="156" spans="2:20" s="1" customFormat="1" x14ac:dyDescent="0.35">
      <c r="B156" s="16" t="s">
        <v>155</v>
      </c>
      <c r="C156" s="11">
        <f>C155*'Global Warming Potential'!$C$5</f>
        <v>554.04293518136319</v>
      </c>
      <c r="D156" s="11">
        <f>D155*'Global Warming Potential'!$C$5</f>
        <v>568.94441036695309</v>
      </c>
      <c r="E156" s="11">
        <f>E155*'Global Warming Potential'!$C$5</f>
        <v>567.0529865269566</v>
      </c>
      <c r="F156" s="11">
        <f>F155*'Global Warming Potential'!$C$5</f>
        <v>586.21369547914514</v>
      </c>
      <c r="G156" s="11">
        <f>G155*'Global Warming Potential'!$C$5</f>
        <v>605.36459184671594</v>
      </c>
      <c r="H156" s="11">
        <f>H155*'Global Warming Potential'!$C$5</f>
        <v>612.47330667452343</v>
      </c>
      <c r="I156" s="11">
        <f>I155*'Global Warming Potential'!$C$5</f>
        <v>619.24402966283094</v>
      </c>
      <c r="J156" s="11">
        <f>J155*'Global Warming Potential'!$C$5</f>
        <v>624.85953456991638</v>
      </c>
      <c r="K156" s="11">
        <f>K155*'Global Warming Potential'!$C$5</f>
        <v>633.66092171564924</v>
      </c>
      <c r="L156" s="11">
        <f>L155*'Global Warming Potential'!$C$5</f>
        <v>594.30309348678406</v>
      </c>
      <c r="M156" s="11">
        <f>M155*'Global Warming Potential'!$C$5</f>
        <v>622.94442115339143</v>
      </c>
      <c r="N156" s="11">
        <f>N155*'Global Warming Potential'!$C$5</f>
        <v>637.16971865884011</v>
      </c>
      <c r="O156" s="11">
        <f>O155*'Global Warming Potential'!$C$5</f>
        <v>626.01187167193757</v>
      </c>
      <c r="P156" s="11">
        <f>P155*'Global Warming Potential'!$C$5</f>
        <v>598.60698317198751</v>
      </c>
      <c r="Q156" s="11">
        <f>Q155*'Global Warming Potential'!$C$5</f>
        <v>610.485895340414</v>
      </c>
      <c r="R156" s="11">
        <f>R155*'Global Warming Potential'!$C$5</f>
        <v>591.36747338895418</v>
      </c>
      <c r="S156" s="11">
        <f>S155*'Global Warming Potential'!$C$5</f>
        <v>587.00190696873904</v>
      </c>
    </row>
  </sheetData>
  <mergeCells count="1">
    <mergeCell ref="C2:S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F72B1-A5AA-449E-8E36-566FC9121366}">
  <dimension ref="B1:T156"/>
  <sheetViews>
    <sheetView showGridLines="0" zoomScale="70" zoomScaleNormal="70" workbookViewId="0">
      <pane xSplit="2" ySplit="3" topLeftCell="M137" activePane="bottomRight" state="frozen"/>
      <selection pane="topRight" activeCell="C1" sqref="C1"/>
      <selection pane="bottomLeft" activeCell="A3" sqref="A3"/>
      <selection pane="bottomRight" activeCell="C156" sqref="C156"/>
    </sheetView>
  </sheetViews>
  <sheetFormatPr baseColWidth="10" defaultRowHeight="14.5" x14ac:dyDescent="0.35"/>
  <cols>
    <col min="1" max="1" width="4.1796875" customWidth="1"/>
    <col min="2" max="2" width="83.7265625" bestFit="1" customWidth="1"/>
    <col min="3" max="19" width="11.453125" style="14"/>
    <col min="20" max="20" width="13.08984375" bestFit="1" customWidth="1"/>
  </cols>
  <sheetData>
    <row r="1" spans="2:20" ht="9.75" customHeight="1" x14ac:dyDescent="0.35"/>
    <row r="2" spans="2:20" x14ac:dyDescent="0.35">
      <c r="C2" s="30" t="s">
        <v>164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0" x14ac:dyDescent="0.35">
      <c r="B3" s="2" t="s">
        <v>0</v>
      </c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</row>
    <row r="4" spans="2:20" s="1" customFormat="1" x14ac:dyDescent="0.35">
      <c r="B4" s="3" t="s">
        <v>1</v>
      </c>
      <c r="C4" s="11">
        <v>9.0112168686692473E-2</v>
      </c>
      <c r="D4" s="11">
        <v>9.6548478921623895E-2</v>
      </c>
      <c r="E4" s="11">
        <v>9.7321403808773521E-2</v>
      </c>
      <c r="F4" s="11">
        <v>9.7086161476661187E-2</v>
      </c>
      <c r="G4" s="11">
        <v>9.936517957148866E-2</v>
      </c>
      <c r="H4" s="11">
        <v>0.10110957928184353</v>
      </c>
      <c r="I4" s="11">
        <v>0.10654067292212328</v>
      </c>
      <c r="J4" s="11">
        <v>0.10601739049172094</v>
      </c>
      <c r="K4" s="11">
        <v>0.11656337013412371</v>
      </c>
      <c r="L4" s="11">
        <v>0.11153074906614019</v>
      </c>
      <c r="M4" s="11">
        <v>0.11807142121730733</v>
      </c>
      <c r="N4" s="11">
        <v>0.11653433073654328</v>
      </c>
      <c r="O4" s="11">
        <v>0.11802636464802269</v>
      </c>
      <c r="P4" s="11">
        <v>0.12156717697265135</v>
      </c>
      <c r="Q4" s="11">
        <v>0.11935428115410751</v>
      </c>
      <c r="R4" s="11">
        <v>0.12575739766323199</v>
      </c>
      <c r="S4" s="11">
        <v>0.12657377968843339</v>
      </c>
      <c r="T4" s="28">
        <f>S4/$S$155</f>
        <v>0.37588195245520972</v>
      </c>
    </row>
    <row r="5" spans="2:20" s="1" customFormat="1" x14ac:dyDescent="0.35">
      <c r="B5" s="4" t="s">
        <v>2</v>
      </c>
      <c r="C5" s="11">
        <v>9.0112168686692473E-2</v>
      </c>
      <c r="D5" s="11">
        <v>9.6548478921623895E-2</v>
      </c>
      <c r="E5" s="11">
        <v>9.7321403808773521E-2</v>
      </c>
      <c r="F5" s="11">
        <v>9.7086161476661187E-2</v>
      </c>
      <c r="G5" s="11">
        <v>9.936517957148866E-2</v>
      </c>
      <c r="H5" s="11">
        <v>0.10110957928184353</v>
      </c>
      <c r="I5" s="11">
        <v>0.10654067292212328</v>
      </c>
      <c r="J5" s="11">
        <v>0.10601739049172094</v>
      </c>
      <c r="K5" s="11">
        <v>0.11656337013412371</v>
      </c>
      <c r="L5" s="11">
        <v>0.11153074906614019</v>
      </c>
      <c r="M5" s="11">
        <v>0.11807142121730733</v>
      </c>
      <c r="N5" s="11">
        <v>0.11653433073654328</v>
      </c>
      <c r="O5" s="11">
        <v>0.11802636464802269</v>
      </c>
      <c r="P5" s="11">
        <v>0.12156717697265135</v>
      </c>
      <c r="Q5" s="11">
        <v>0.11935428115410751</v>
      </c>
      <c r="R5" s="11">
        <v>0.12575739766323199</v>
      </c>
      <c r="S5" s="11">
        <v>0.12657377968843339</v>
      </c>
    </row>
    <row r="6" spans="2:20" x14ac:dyDescent="0.35">
      <c r="B6" s="5" t="s">
        <v>3</v>
      </c>
      <c r="C6" s="12">
        <v>4.2477838074000004E-2</v>
      </c>
      <c r="D6" s="12">
        <v>4.756080117799999E-2</v>
      </c>
      <c r="E6" s="12">
        <v>4.9620115015999999E-2</v>
      </c>
      <c r="F6" s="12">
        <v>4.5888738162000002E-2</v>
      </c>
      <c r="G6" s="12">
        <v>4.6844701417999998E-2</v>
      </c>
      <c r="H6" s="12">
        <v>4.8515664995999991E-2</v>
      </c>
      <c r="I6" s="12">
        <v>5.2371558605999992E-2</v>
      </c>
      <c r="J6" s="12">
        <v>5.2927375658700003E-2</v>
      </c>
      <c r="K6" s="12">
        <v>6.4564804148859997E-2</v>
      </c>
      <c r="L6" s="12">
        <v>5.9187678354831991E-2</v>
      </c>
      <c r="M6" s="12">
        <v>6.2334806800000003E-2</v>
      </c>
      <c r="N6" s="12">
        <v>5.9913219958999994E-2</v>
      </c>
      <c r="O6" s="12">
        <v>5.9998140020999999E-2</v>
      </c>
      <c r="P6" s="12">
        <v>6.1377041975000005E-2</v>
      </c>
      <c r="Q6" s="12">
        <v>6.1671883073999997E-2</v>
      </c>
      <c r="R6" s="12">
        <v>6.3947587662499999E-2</v>
      </c>
      <c r="S6" s="12">
        <v>6.2212512620631238E-2</v>
      </c>
    </row>
    <row r="7" spans="2:20" x14ac:dyDescent="0.35">
      <c r="B7" s="7" t="s">
        <v>104</v>
      </c>
      <c r="C7" s="12">
        <v>4.2477838074000004E-2</v>
      </c>
      <c r="D7" s="12">
        <v>4.756080117799999E-2</v>
      </c>
      <c r="E7" s="12">
        <v>4.9620115015999999E-2</v>
      </c>
      <c r="F7" s="12">
        <v>4.5888738162000002E-2</v>
      </c>
      <c r="G7" s="12">
        <v>4.6844701417999998E-2</v>
      </c>
      <c r="H7" s="12">
        <v>4.8515664995999991E-2</v>
      </c>
      <c r="I7" s="12">
        <v>5.2371558605999992E-2</v>
      </c>
      <c r="J7" s="12">
        <v>5.2927375658700003E-2</v>
      </c>
      <c r="K7" s="12">
        <v>6.4564804148859997E-2</v>
      </c>
      <c r="L7" s="12">
        <v>5.9187678354831991E-2</v>
      </c>
      <c r="M7" s="12">
        <v>6.2334806800000003E-2</v>
      </c>
      <c r="N7" s="12">
        <v>5.9913219958999994E-2</v>
      </c>
      <c r="O7" s="12">
        <v>5.9998140020999999E-2</v>
      </c>
      <c r="P7" s="12">
        <v>6.1377041975000005E-2</v>
      </c>
      <c r="Q7" s="12">
        <v>6.1671883073999997E-2</v>
      </c>
      <c r="R7" s="12">
        <v>6.3947587662499999E-2</v>
      </c>
      <c r="S7" s="12">
        <v>6.2212512620631238E-2</v>
      </c>
    </row>
    <row r="8" spans="2:20" x14ac:dyDescent="0.35">
      <c r="B8" s="7" t="s">
        <v>105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2:20" x14ac:dyDescent="0.35">
      <c r="B9" s="7" t="s">
        <v>106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2:20" x14ac:dyDescent="0.35">
      <c r="B10" s="5" t="s">
        <v>4</v>
      </c>
      <c r="C10" s="12">
        <v>1.8489801593268268E-2</v>
      </c>
      <c r="D10" s="12">
        <v>1.8634615550320317E-2</v>
      </c>
      <c r="E10" s="12">
        <v>1.6022574379426117E-2</v>
      </c>
      <c r="F10" s="12">
        <v>1.819777714116751E-2</v>
      </c>
      <c r="G10" s="12">
        <v>1.7949214732496058E-2</v>
      </c>
      <c r="H10" s="12">
        <v>1.6561843678862938E-2</v>
      </c>
      <c r="I10" s="12">
        <v>1.66288022335358E-2</v>
      </c>
      <c r="J10" s="12">
        <v>1.3879255140691001E-2</v>
      </c>
      <c r="K10" s="12">
        <v>1.1010731173172739E-2</v>
      </c>
      <c r="L10" s="12">
        <v>9.7350649216111796E-3</v>
      </c>
      <c r="M10" s="12">
        <v>1.10071860447173E-2</v>
      </c>
      <c r="N10" s="12">
        <v>9.9727485465412706E-3</v>
      </c>
      <c r="O10" s="12">
        <v>9.1168474584477095E-3</v>
      </c>
      <c r="P10" s="12">
        <v>8.9556066952033494E-3</v>
      </c>
      <c r="Q10" s="12">
        <v>8.3204448035215199E-3</v>
      </c>
      <c r="R10" s="12">
        <v>8.6047294130158197E-3</v>
      </c>
      <c r="S10" s="12">
        <v>7.5009214807541403E-3</v>
      </c>
    </row>
    <row r="11" spans="2:20" x14ac:dyDescent="0.35">
      <c r="B11" s="7" t="s">
        <v>107</v>
      </c>
      <c r="C11" s="12">
        <v>6.4949999999999999E-7</v>
      </c>
      <c r="D11" s="12">
        <v>1.5299100000000001E-5</v>
      </c>
      <c r="E11" s="12">
        <v>1.5299100000000001E-5</v>
      </c>
      <c r="F11" s="12">
        <v>1.5299100000000001E-5</v>
      </c>
      <c r="G11" s="12">
        <v>1.5299100000000001E-5</v>
      </c>
      <c r="H11" s="12">
        <v>1.5299100000000001E-5</v>
      </c>
      <c r="I11" s="12">
        <v>1.5299100000000001E-5</v>
      </c>
      <c r="J11" s="12">
        <v>1.5299100000000001E-5</v>
      </c>
      <c r="K11" s="12">
        <v>1.5299100000000001E-5</v>
      </c>
      <c r="L11" s="12">
        <v>1.5299100000000001E-5</v>
      </c>
      <c r="M11" s="12">
        <v>1.5299100000000001E-5</v>
      </c>
      <c r="N11" s="12">
        <v>1.4649599999999999E-5</v>
      </c>
      <c r="O11" s="12">
        <v>1.4649599999999999E-5</v>
      </c>
      <c r="P11" s="12">
        <v>1.5299100000000001E-5</v>
      </c>
      <c r="Q11" s="12">
        <v>1.5325079999999999E-5</v>
      </c>
      <c r="R11" s="12">
        <v>6.7548000000000001E-7</v>
      </c>
      <c r="S11" s="12">
        <v>1.5351959999999999E-5</v>
      </c>
    </row>
    <row r="12" spans="2:20" x14ac:dyDescent="0.35">
      <c r="B12" s="7" t="s">
        <v>108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20" x14ac:dyDescent="0.35">
      <c r="B13" s="7" t="s">
        <v>109</v>
      </c>
      <c r="C13" s="12">
        <v>2.4193460668149998E-4</v>
      </c>
      <c r="D13" s="12">
        <v>2.4193460668149998E-4</v>
      </c>
      <c r="E13" s="12">
        <v>2.5290125297180001E-4</v>
      </c>
      <c r="F13" s="12">
        <v>2.7088659952169999E-4</v>
      </c>
      <c r="G13" s="12">
        <v>2.434205731916E-4</v>
      </c>
      <c r="H13" s="12">
        <v>2.3105274169720001E-4</v>
      </c>
      <c r="I13" s="12">
        <v>2.4668366734039999E-4</v>
      </c>
      <c r="J13" s="12">
        <v>2.3697999170779998E-4</v>
      </c>
      <c r="K13" s="12">
        <v>3.4579879026169996E-4</v>
      </c>
      <c r="L13" s="12">
        <v>2.2916805307949997E-4</v>
      </c>
      <c r="M13" s="12">
        <v>2.4729251925400002E-4</v>
      </c>
      <c r="N13" s="12">
        <v>2.3763797176669997E-4</v>
      </c>
      <c r="O13" s="12">
        <v>2.401374275467E-4</v>
      </c>
      <c r="P13" s="12">
        <v>2.4010929153959998E-4</v>
      </c>
      <c r="Q13" s="12">
        <v>2.2205612636299997E-4</v>
      </c>
      <c r="R13" s="12">
        <v>2.8572495067580002E-4</v>
      </c>
      <c r="S13" s="12">
        <v>2.2544546926859998E-4</v>
      </c>
    </row>
    <row r="14" spans="2:20" x14ac:dyDescent="0.35">
      <c r="B14" s="7" t="s">
        <v>110</v>
      </c>
      <c r="C14" s="12">
        <v>1.2986406610799998E-5</v>
      </c>
      <c r="D14" s="12">
        <v>1.2986406610799998E-5</v>
      </c>
      <c r="E14" s="12">
        <v>1.65111379338E-5</v>
      </c>
      <c r="F14" s="12">
        <v>1.48652055156E-5</v>
      </c>
      <c r="G14" s="12">
        <v>1.3326163225200001E-5</v>
      </c>
      <c r="H14" s="12">
        <v>1.2363315319199997E-5</v>
      </c>
      <c r="I14" s="12">
        <v>1.5613959684000001E-5</v>
      </c>
      <c r="J14" s="12">
        <v>1.6188815741399998E-5</v>
      </c>
      <c r="K14" s="12">
        <v>1.4604333029399999E-5</v>
      </c>
      <c r="L14" s="12">
        <v>0</v>
      </c>
      <c r="M14" s="12">
        <v>1.2048866347800001E-5</v>
      </c>
      <c r="N14" s="12">
        <v>1.17130113786E-5</v>
      </c>
      <c r="O14" s="12">
        <v>1.1317020916199999E-5</v>
      </c>
      <c r="P14" s="12">
        <v>1.1383551442199999E-5</v>
      </c>
      <c r="Q14" s="12">
        <v>1.17594983478E-5</v>
      </c>
      <c r="R14" s="12">
        <v>1.0808591694599999E-5</v>
      </c>
      <c r="S14" s="12">
        <v>1.0688313473999999E-5</v>
      </c>
    </row>
    <row r="15" spans="2:20" x14ac:dyDescent="0.35">
      <c r="B15" s="7" t="s">
        <v>111</v>
      </c>
      <c r="C15" s="12">
        <v>5.0543248509809992E-4</v>
      </c>
      <c r="D15" s="12">
        <v>5.0543248509809992E-4</v>
      </c>
      <c r="E15" s="12">
        <v>5.2853419070979994E-4</v>
      </c>
      <c r="F15" s="12">
        <v>5.4809696612190002E-4</v>
      </c>
      <c r="G15" s="12">
        <v>5.1633598134059996E-4</v>
      </c>
      <c r="H15" s="12">
        <v>4.8777450581600004E-4</v>
      </c>
      <c r="I15" s="12">
        <v>5.6249551705319994E-4</v>
      </c>
      <c r="J15" s="12">
        <v>5.5192127808879996E-4</v>
      </c>
      <c r="K15" s="12">
        <v>6.4035045615505994E-4</v>
      </c>
      <c r="L15" s="12">
        <v>5.0541261096776987E-4</v>
      </c>
      <c r="M15" s="12">
        <v>5.2234534548983998E-4</v>
      </c>
      <c r="N15" s="12">
        <v>4.9680957581675991E-4</v>
      </c>
      <c r="O15" s="12">
        <v>4.8933128054642005E-4</v>
      </c>
      <c r="P15" s="12">
        <v>4.6736280655986992E-4</v>
      </c>
      <c r="Q15" s="12">
        <v>4.9473474970184003E-4</v>
      </c>
      <c r="R15" s="12">
        <v>5.1280690990297998E-4</v>
      </c>
      <c r="S15" s="12">
        <v>4.9101465655439994E-4</v>
      </c>
    </row>
    <row r="16" spans="2:20" x14ac:dyDescent="0.35">
      <c r="B16" s="7" t="s">
        <v>112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x14ac:dyDescent="0.35">
      <c r="B17" s="7" t="s">
        <v>113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19" x14ac:dyDescent="0.35">
      <c r="B18" s="7" t="s">
        <v>114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2:19" x14ac:dyDescent="0.35">
      <c r="B19" s="7" t="s">
        <v>115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19" x14ac:dyDescent="0.35">
      <c r="B20" s="7" t="s">
        <v>116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19" x14ac:dyDescent="0.35">
      <c r="B21" s="7" t="s">
        <v>117</v>
      </c>
      <c r="C21" s="12">
        <v>1.422290688E-4</v>
      </c>
      <c r="D21" s="12">
        <v>2.8498369088559997E-4</v>
      </c>
      <c r="E21" s="12">
        <v>1.4230259220799997E-4</v>
      </c>
      <c r="F21" s="12">
        <v>3.0201401123711993E-4</v>
      </c>
      <c r="G21" s="12">
        <v>1.6486473438399998E-4</v>
      </c>
      <c r="H21" s="12">
        <v>1.5645074160799998E-4</v>
      </c>
      <c r="I21" s="12">
        <v>1.8924768511599998E-4</v>
      </c>
      <c r="J21" s="12">
        <v>1.8382617691199999E-4</v>
      </c>
      <c r="K21" s="12">
        <v>1.7618175304799996E-4</v>
      </c>
      <c r="L21" s="12">
        <v>1.7459959297200001E-4</v>
      </c>
      <c r="M21" s="12">
        <v>1.7711893976E-4</v>
      </c>
      <c r="N21" s="12">
        <v>1.6403974557599999E-4</v>
      </c>
      <c r="O21" s="12">
        <v>1.5728981108399998E-4</v>
      </c>
      <c r="P21" s="12">
        <v>1.3501265850799997E-4</v>
      </c>
      <c r="Q21" s="12">
        <v>1.3749784196399997E-4</v>
      </c>
      <c r="R21" s="12">
        <v>1.3940301827199998E-4</v>
      </c>
      <c r="S21" s="12">
        <v>2.3883838199759995E-4</v>
      </c>
    </row>
    <row r="22" spans="2:19" x14ac:dyDescent="0.35">
      <c r="B22" s="7" t="s">
        <v>118</v>
      </c>
      <c r="C22" s="12">
        <v>1.7230097280372999E-3</v>
      </c>
      <c r="D22" s="12">
        <v>1.7230097280372999E-3</v>
      </c>
      <c r="E22" s="12">
        <v>1.9071862719117999E-3</v>
      </c>
      <c r="F22" s="12">
        <v>1.9031918101368001E-3</v>
      </c>
      <c r="G22" s="12">
        <v>1.7559992737387997E-3</v>
      </c>
      <c r="H22" s="12">
        <v>1.6549735872945996E-3</v>
      </c>
      <c r="I22" s="12">
        <v>1.9360334491879999E-3</v>
      </c>
      <c r="J22" s="12">
        <v>1.9263254776829997E-3</v>
      </c>
      <c r="K22" s="12">
        <v>2.1573331507291999E-3</v>
      </c>
      <c r="L22" s="12">
        <v>1.6958991911486E-3</v>
      </c>
      <c r="M22" s="12">
        <v>1.7312826904437998E-3</v>
      </c>
      <c r="N22" s="12">
        <v>1.6592242873527999E-3</v>
      </c>
      <c r="O22" s="12">
        <v>1.6333089248064996E-3</v>
      </c>
      <c r="P22" s="12">
        <v>1.592274258648E-3</v>
      </c>
      <c r="Q22" s="12">
        <v>1.6824758628626001E-3</v>
      </c>
      <c r="R22" s="12">
        <v>1.7086793327459001E-3</v>
      </c>
      <c r="S22" s="12">
        <v>1.6448721952956997E-3</v>
      </c>
    </row>
    <row r="23" spans="2:19" x14ac:dyDescent="0.35">
      <c r="B23" s="7" t="s">
        <v>119</v>
      </c>
      <c r="C23" s="12">
        <v>1.5706155575954971E-2</v>
      </c>
      <c r="D23" s="12">
        <v>1.5706155575954971E-2</v>
      </c>
      <c r="E23" s="12">
        <v>1.315983983369092E-2</v>
      </c>
      <c r="F23" s="12">
        <v>1.514342344863439E-2</v>
      </c>
      <c r="G23" s="12">
        <v>1.523996890661586E-2</v>
      </c>
      <c r="H23" s="12">
        <v>1.4003929687127938E-2</v>
      </c>
      <c r="I23" s="12">
        <v>1.3663428855154199E-2</v>
      </c>
      <c r="J23" s="12">
        <v>1.0948714300558E-2</v>
      </c>
      <c r="K23" s="12">
        <v>7.6611635899493796E-3</v>
      </c>
      <c r="L23" s="12">
        <v>7.1146863734433095E-3</v>
      </c>
      <c r="M23" s="12">
        <v>8.3017985834218586E-3</v>
      </c>
      <c r="N23" s="12">
        <v>7.3880248546504103E-3</v>
      </c>
      <c r="O23" s="12">
        <v>6.5701638935478897E-3</v>
      </c>
      <c r="P23" s="12">
        <v>6.4941650285056792E-3</v>
      </c>
      <c r="Q23" s="12">
        <v>5.7565956442822809E-3</v>
      </c>
      <c r="R23" s="12">
        <v>5.9319546497245404E-3</v>
      </c>
      <c r="S23" s="12">
        <v>4.8747105041638409E-3</v>
      </c>
    </row>
    <row r="24" spans="2:19" x14ac:dyDescent="0.35">
      <c r="B24" s="5" t="s">
        <v>5</v>
      </c>
      <c r="C24" s="12">
        <v>2.7338007539424197E-2</v>
      </c>
      <c r="D24" s="12">
        <v>2.8541497133303596E-2</v>
      </c>
      <c r="E24" s="12">
        <v>2.9895330557347395E-2</v>
      </c>
      <c r="F24" s="12">
        <v>3.11309473334936E-2</v>
      </c>
      <c r="G24" s="12">
        <v>3.2731828976992595E-2</v>
      </c>
      <c r="H24" s="12">
        <v>3.4119579856980602E-2</v>
      </c>
      <c r="I24" s="12">
        <v>3.5693689440587512E-2</v>
      </c>
      <c r="J24" s="12">
        <v>3.7430259948085985E-2</v>
      </c>
      <c r="K24" s="12">
        <v>3.9157965329204993E-2</v>
      </c>
      <c r="L24" s="12">
        <v>4.0728132946059002E-2</v>
      </c>
      <c r="M24" s="12">
        <v>4.2829722465003994E-2</v>
      </c>
      <c r="N24" s="12">
        <v>4.4762348395397999E-2</v>
      </c>
      <c r="O24" s="12">
        <v>4.7115503977249007E-2</v>
      </c>
      <c r="P24" s="12">
        <v>4.9522154739427997E-2</v>
      </c>
      <c r="Q24" s="12">
        <v>4.7716257202888003E-2</v>
      </c>
      <c r="R24" s="12">
        <v>5.1583881553832193E-2</v>
      </c>
      <c r="S24" s="12">
        <v>5.5261190601349999E-2</v>
      </c>
    </row>
    <row r="25" spans="2:19" x14ac:dyDescent="0.35">
      <c r="B25" s="7" t="s">
        <v>120</v>
      </c>
      <c r="C25" s="12">
        <v>1.3345419221680001E-4</v>
      </c>
      <c r="D25" s="12">
        <v>1.4137799841619999E-4</v>
      </c>
      <c r="E25" s="12">
        <v>1.6538856388600002E-4</v>
      </c>
      <c r="F25" s="12">
        <v>1.7599002633940001E-4</v>
      </c>
      <c r="G25" s="12">
        <v>1.6821980771960002E-4</v>
      </c>
      <c r="H25" s="12">
        <v>1.5067401727560003E-4</v>
      </c>
      <c r="I25" s="12">
        <v>1.5628651598560001E-4</v>
      </c>
      <c r="J25" s="12">
        <v>1.74863996853E-4</v>
      </c>
      <c r="K25" s="12">
        <v>1.5637605984000002E-4</v>
      </c>
      <c r="L25" s="12">
        <v>1.1893972272000001E-4</v>
      </c>
      <c r="M25" s="12">
        <v>1.6267038423999999E-4</v>
      </c>
      <c r="N25" s="12">
        <v>1.7730348454000002E-4</v>
      </c>
      <c r="O25" s="12">
        <v>1.8827538912000004E-4</v>
      </c>
      <c r="P25" s="12">
        <v>1.9337140186000002E-4</v>
      </c>
      <c r="Q25" s="12">
        <v>1.9977746880000001E-4</v>
      </c>
      <c r="R25" s="12">
        <v>2.3741526354000001E-4</v>
      </c>
      <c r="S25" s="12">
        <v>2.7153365876000002E-4</v>
      </c>
    </row>
    <row r="26" spans="2:19" x14ac:dyDescent="0.35">
      <c r="B26" s="7" t="s">
        <v>121</v>
      </c>
      <c r="C26" s="12">
        <v>2.6326646502995394E-2</v>
      </c>
      <c r="D26" s="12">
        <v>2.7470086811105399E-2</v>
      </c>
      <c r="E26" s="12">
        <v>2.8641960042353393E-2</v>
      </c>
      <c r="F26" s="12">
        <v>2.9797235344216202E-2</v>
      </c>
      <c r="G26" s="12">
        <v>3.1457002331672999E-2</v>
      </c>
      <c r="H26" s="12">
        <v>3.2977721158369E-2</v>
      </c>
      <c r="I26" s="12">
        <v>3.4509297327042998E-2</v>
      </c>
      <c r="J26" s="12">
        <v>3.6105081393800996E-2</v>
      </c>
      <c r="K26" s="12">
        <v>3.7972894620636993E-2</v>
      </c>
      <c r="L26" s="12">
        <v>3.9601248932652995E-2</v>
      </c>
      <c r="M26" s="12">
        <v>4.1495884288691998E-2</v>
      </c>
      <c r="N26" s="12">
        <v>4.3322743841131994E-2</v>
      </c>
      <c r="O26" s="12">
        <v>4.5611352349013007E-2</v>
      </c>
      <c r="P26" s="12">
        <v>4.7969308220008E-2</v>
      </c>
      <c r="Q26" s="12">
        <v>4.6161237377106007E-2</v>
      </c>
      <c r="R26" s="12">
        <v>4.9739649901066205E-2</v>
      </c>
      <c r="S26" s="12">
        <v>5.3123029979657996E-2</v>
      </c>
    </row>
    <row r="27" spans="2:19" x14ac:dyDescent="0.35">
      <c r="B27" s="7" t="s">
        <v>122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x14ac:dyDescent="0.35">
      <c r="B28" s="7" t="s">
        <v>123</v>
      </c>
      <c r="C28" s="12">
        <v>8.7790684421199991E-4</v>
      </c>
      <c r="D28" s="12">
        <v>9.3003232378200003E-4</v>
      </c>
      <c r="E28" s="12">
        <v>1.0879819511079999E-3</v>
      </c>
      <c r="F28" s="12">
        <v>1.157721962938E-3</v>
      </c>
      <c r="G28" s="12">
        <v>1.1066068376E-3</v>
      </c>
      <c r="H28" s="12">
        <v>9.9118468133599998E-4</v>
      </c>
      <c r="I28" s="12">
        <v>1.0281055951619998E-3</v>
      </c>
      <c r="J28" s="12">
        <v>1.150314557432E-3</v>
      </c>
      <c r="K28" s="12">
        <v>1.0286946487279998E-3</v>
      </c>
      <c r="L28" s="12">
        <v>1.007944290686E-3</v>
      </c>
      <c r="M28" s="12">
        <v>1.1711677920719999E-3</v>
      </c>
      <c r="N28" s="12">
        <v>1.2623010697259999E-3</v>
      </c>
      <c r="O28" s="12">
        <v>1.3158762391159999E-3</v>
      </c>
      <c r="P28" s="12">
        <v>1.3594751175599999E-3</v>
      </c>
      <c r="Q28" s="12">
        <v>1.3552423569819997E-3</v>
      </c>
      <c r="R28" s="12">
        <v>1.606816389226E-3</v>
      </c>
      <c r="S28" s="12">
        <v>1.8666269629319997E-3</v>
      </c>
    </row>
    <row r="29" spans="2:19" x14ac:dyDescent="0.35">
      <c r="B29" s="7" t="s">
        <v>124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19" x14ac:dyDescent="0.35">
      <c r="B30" s="5" t="s">
        <v>6</v>
      </c>
      <c r="C30" s="12">
        <v>1.8065214799999998E-3</v>
      </c>
      <c r="D30" s="12">
        <v>1.8115650599999998E-3</v>
      </c>
      <c r="E30" s="12">
        <v>1.7833838560000002E-3</v>
      </c>
      <c r="F30" s="12">
        <v>1.8686988399999997E-3</v>
      </c>
      <c r="G30" s="12">
        <v>1.8394344439999998E-3</v>
      </c>
      <c r="H30" s="12">
        <v>1.91249075E-3</v>
      </c>
      <c r="I30" s="12">
        <v>1.8466226419999998E-3</v>
      </c>
      <c r="J30" s="12">
        <v>1.780499744244E-3</v>
      </c>
      <c r="K30" s="12">
        <v>1.8298694828859999E-3</v>
      </c>
      <c r="L30" s="12">
        <v>1.8798728436380001E-3</v>
      </c>
      <c r="M30" s="12">
        <v>1.8997059075859999E-3</v>
      </c>
      <c r="N30" s="12">
        <v>1.886013835604E-3</v>
      </c>
      <c r="O30" s="12">
        <v>1.7958731913259997E-3</v>
      </c>
      <c r="P30" s="12">
        <v>1.7111532230199996E-3</v>
      </c>
      <c r="Q30" s="12">
        <v>1.644418973698E-3</v>
      </c>
      <c r="R30" s="12">
        <v>1.6198509838840005E-3</v>
      </c>
      <c r="S30" s="12">
        <v>1.597773825698E-3</v>
      </c>
    </row>
    <row r="31" spans="2:19" x14ac:dyDescent="0.35">
      <c r="B31" s="7" t="s">
        <v>125</v>
      </c>
      <c r="C31" s="12">
        <v>2.8479500000000004E-5</v>
      </c>
      <c r="D31" s="12">
        <v>3.0783500000000001E-5</v>
      </c>
      <c r="E31" s="12">
        <v>3.1594070000000001E-5</v>
      </c>
      <c r="F31" s="12">
        <v>3.7517769999999993E-5</v>
      </c>
      <c r="G31" s="12">
        <v>4.0759560000000006E-5</v>
      </c>
      <c r="H31" s="12">
        <v>4.4249049999999999E-5</v>
      </c>
      <c r="I31" s="12">
        <v>6.5685779999999992E-5</v>
      </c>
      <c r="J31" s="12">
        <v>6.3691209999999998E-5</v>
      </c>
      <c r="K31" s="12">
        <v>6.0193620000000001E-5</v>
      </c>
      <c r="L31" s="12">
        <v>6.2917149999999991E-5</v>
      </c>
      <c r="M31" s="12">
        <v>6.5038750000000008E-5</v>
      </c>
      <c r="N31" s="12">
        <v>6.7095300000000001E-5</v>
      </c>
      <c r="O31" s="12">
        <v>7.0355139999999996E-5</v>
      </c>
      <c r="P31" s="12">
        <v>7.7086549999999998E-5</v>
      </c>
      <c r="Q31" s="12">
        <v>8.1013940000000003E-5</v>
      </c>
      <c r="R31" s="12">
        <v>8.4693269999999989E-5</v>
      </c>
      <c r="S31" s="12">
        <v>8.8462589999999981E-5</v>
      </c>
    </row>
    <row r="32" spans="2:19" x14ac:dyDescent="0.35">
      <c r="B32" s="7" t="s">
        <v>126</v>
      </c>
      <c r="C32" s="12">
        <v>1.4319837E-3</v>
      </c>
      <c r="D32" s="12">
        <v>1.42327102E-3</v>
      </c>
      <c r="E32" s="12">
        <v>1.397130506E-3</v>
      </c>
      <c r="F32" s="12">
        <v>1.3961184299999998E-3</v>
      </c>
      <c r="G32" s="12">
        <v>1.428862904E-3</v>
      </c>
      <c r="H32" s="12">
        <v>1.4953962399999999E-3</v>
      </c>
      <c r="I32" s="12">
        <v>1.3931914220000001E-3</v>
      </c>
      <c r="J32" s="12">
        <v>1.3269475519999999E-3</v>
      </c>
      <c r="K32" s="12">
        <v>1.2940282479999999E-3</v>
      </c>
      <c r="L32" s="12">
        <v>1.283606134E-3</v>
      </c>
      <c r="M32" s="12">
        <v>1.292783014E-3</v>
      </c>
      <c r="N32" s="12">
        <v>1.2473894600000001E-3</v>
      </c>
      <c r="O32" s="12">
        <v>1.2227045019999998E-3</v>
      </c>
      <c r="P32" s="12">
        <v>1.192912748E-3</v>
      </c>
      <c r="Q32" s="12">
        <v>1.138651172E-3</v>
      </c>
      <c r="R32" s="12">
        <v>1.0887231340000001E-3</v>
      </c>
      <c r="S32" s="12">
        <v>1.0849730539999999E-3</v>
      </c>
    </row>
    <row r="33" spans="2:20" x14ac:dyDescent="0.35">
      <c r="B33" s="7" t="s">
        <v>127</v>
      </c>
      <c r="C33" s="12">
        <f>SUM(C34:C36)</f>
        <v>3.4605827999999996E-4</v>
      </c>
      <c r="D33" s="12">
        <v>3.5751053999999997E-4</v>
      </c>
      <c r="E33" s="12">
        <f t="shared" ref="E33:S33" si="0">SUM(E34:E36)</f>
        <v>3.5465927999999992E-4</v>
      </c>
      <c r="F33" s="12">
        <f t="shared" si="0"/>
        <v>4.3506263999999994E-4</v>
      </c>
      <c r="G33" s="12">
        <f t="shared" si="0"/>
        <v>3.6981197999999993E-4</v>
      </c>
      <c r="H33" s="12">
        <f t="shared" si="0"/>
        <v>3.7284546000000002E-4</v>
      </c>
      <c r="I33" s="12">
        <f t="shared" si="0"/>
        <v>3.8774543999999997E-4</v>
      </c>
      <c r="J33" s="12">
        <f t="shared" si="0"/>
        <v>3.8986098224399996E-4</v>
      </c>
      <c r="K33" s="12">
        <f t="shared" si="0"/>
        <v>4.7564761488599997E-4</v>
      </c>
      <c r="L33" s="12">
        <f t="shared" si="0"/>
        <v>5.3334955963799992E-4</v>
      </c>
      <c r="M33" s="12">
        <f t="shared" si="0"/>
        <v>5.4188414358599993E-4</v>
      </c>
      <c r="N33" s="12">
        <f t="shared" si="0"/>
        <v>5.7152907560399993E-4</v>
      </c>
      <c r="O33" s="12">
        <f t="shared" si="0"/>
        <v>5.028135493259999E-4</v>
      </c>
      <c r="P33" s="12">
        <f t="shared" si="0"/>
        <v>4.4115392501999995E-4</v>
      </c>
      <c r="Q33" s="12">
        <f t="shared" si="0"/>
        <v>4.24753861698E-4</v>
      </c>
      <c r="R33" s="12">
        <f t="shared" si="0"/>
        <v>4.4643457988399998E-4</v>
      </c>
      <c r="S33" s="12">
        <f t="shared" si="0"/>
        <v>4.2433818169799998E-4</v>
      </c>
    </row>
    <row r="34" spans="2:20" x14ac:dyDescent="0.35">
      <c r="B34" s="8" t="s">
        <v>128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20" x14ac:dyDescent="0.35">
      <c r="B35" s="8" t="s">
        <v>129</v>
      </c>
      <c r="C35" s="12">
        <v>6.3806879999999999E-5</v>
      </c>
      <c r="D35" s="12">
        <v>6.3806879999999999E-5</v>
      </c>
      <c r="E35" s="12">
        <v>7.1444999999999991E-5</v>
      </c>
      <c r="F35" s="12">
        <v>7.6095419999999984E-5</v>
      </c>
      <c r="G35" s="12">
        <v>8.1759059999999992E-5</v>
      </c>
      <c r="H35" s="12">
        <v>7.7810100000000009E-5</v>
      </c>
      <c r="I35" s="12">
        <v>7.921301999999999E-5</v>
      </c>
      <c r="J35" s="12">
        <v>8.064123412799999E-5</v>
      </c>
      <c r="K35" s="12">
        <v>8.209519963200001E-5</v>
      </c>
      <c r="L35" s="12">
        <v>8.3575381553999996E-5</v>
      </c>
      <c r="M35" s="12">
        <v>8.5082250131999988E-5</v>
      </c>
      <c r="N35" s="12">
        <v>8.6616285995999993E-5</v>
      </c>
      <c r="O35" s="12">
        <v>8.8177982766000001E-5</v>
      </c>
      <c r="P35" s="12">
        <v>8.9767836659999985E-5</v>
      </c>
      <c r="Q35" s="12">
        <v>5.9312339999999994E-5</v>
      </c>
      <c r="R35" s="12">
        <v>5.9909879999999999E-5</v>
      </c>
      <c r="S35" s="12">
        <v>5.8896659999999992E-5</v>
      </c>
    </row>
    <row r="36" spans="2:20" x14ac:dyDescent="0.35">
      <c r="B36" s="8" t="s">
        <v>130</v>
      </c>
      <c r="C36" s="12">
        <v>2.8225139999999999E-4</v>
      </c>
      <c r="D36" s="12">
        <v>2.8225139999999999E-4</v>
      </c>
      <c r="E36" s="12">
        <v>2.8321427999999991E-4</v>
      </c>
      <c r="F36" s="12">
        <v>3.5896721999999995E-4</v>
      </c>
      <c r="G36" s="12">
        <v>2.8805291999999997E-4</v>
      </c>
      <c r="H36" s="12">
        <v>2.9503535999999999E-4</v>
      </c>
      <c r="I36" s="12">
        <v>3.0853241999999998E-4</v>
      </c>
      <c r="J36" s="12">
        <v>3.0921974811599998E-4</v>
      </c>
      <c r="K36" s="12">
        <v>3.9355241525399994E-4</v>
      </c>
      <c r="L36" s="12">
        <v>4.4977417808399992E-4</v>
      </c>
      <c r="M36" s="12">
        <v>4.5680189345399997E-4</v>
      </c>
      <c r="N36" s="12">
        <v>4.8491278960799991E-4</v>
      </c>
      <c r="O36" s="12">
        <v>4.1463556655999993E-4</v>
      </c>
      <c r="P36" s="12">
        <v>3.5138608835999995E-4</v>
      </c>
      <c r="Q36" s="12">
        <v>3.65441521698E-4</v>
      </c>
      <c r="R36" s="12">
        <v>3.86524699884E-4</v>
      </c>
      <c r="S36" s="12">
        <v>3.65441521698E-4</v>
      </c>
    </row>
    <row r="37" spans="2:20" x14ac:dyDescent="0.35">
      <c r="B37" s="5" t="s">
        <v>7</v>
      </c>
      <c r="C37" s="12">
        <f>C38</f>
        <v>0</v>
      </c>
      <c r="D37" s="12">
        <f t="shared" ref="D37:O37" si="1">D38</f>
        <v>0</v>
      </c>
      <c r="E37" s="12">
        <f t="shared" si="1"/>
        <v>0</v>
      </c>
      <c r="F37" s="12">
        <f t="shared" si="1"/>
        <v>0</v>
      </c>
      <c r="G37" s="12">
        <f t="shared" si="1"/>
        <v>0</v>
      </c>
      <c r="H37" s="12">
        <f t="shared" si="1"/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v>1.2203400000000002E-6</v>
      </c>
      <c r="Q37" s="12">
        <v>1.2771E-6</v>
      </c>
      <c r="R37" s="12">
        <v>1.3480499999999997E-6</v>
      </c>
      <c r="S37" s="12">
        <v>1.38116E-6</v>
      </c>
    </row>
    <row r="38" spans="2:20" x14ac:dyDescent="0.35">
      <c r="B38" s="7" t="s">
        <v>131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1.2203400000000002E-6</v>
      </c>
      <c r="Q38" s="12">
        <v>1.2771E-6</v>
      </c>
      <c r="R38" s="12">
        <v>1.3480499999999997E-6</v>
      </c>
      <c r="S38" s="12">
        <v>1.38116E-6</v>
      </c>
    </row>
    <row r="39" spans="2:20" s="1" customFormat="1" x14ac:dyDescent="0.35">
      <c r="B39" s="4" t="s">
        <v>8</v>
      </c>
      <c r="C39" s="11">
        <f>SUM(C40:C42)</f>
        <v>0</v>
      </c>
      <c r="D39" s="11">
        <f t="shared" ref="D39:S39" si="2">SUM(D40:D42)</f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  <c r="H39" s="11">
        <f t="shared" si="2"/>
        <v>0</v>
      </c>
      <c r="I39" s="11">
        <f t="shared" si="2"/>
        <v>0</v>
      </c>
      <c r="J39" s="11">
        <f t="shared" si="2"/>
        <v>0</v>
      </c>
      <c r="K39" s="11">
        <f t="shared" si="2"/>
        <v>0</v>
      </c>
      <c r="L39" s="11">
        <f t="shared" si="2"/>
        <v>0</v>
      </c>
      <c r="M39" s="11">
        <f t="shared" si="2"/>
        <v>0</v>
      </c>
      <c r="N39" s="11">
        <f t="shared" si="2"/>
        <v>0</v>
      </c>
      <c r="O39" s="11">
        <f t="shared" si="2"/>
        <v>0</v>
      </c>
      <c r="P39" s="11">
        <f t="shared" si="2"/>
        <v>0</v>
      </c>
      <c r="Q39" s="11">
        <f t="shared" si="2"/>
        <v>0</v>
      </c>
      <c r="R39" s="11">
        <f t="shared" si="2"/>
        <v>0</v>
      </c>
      <c r="S39" s="11">
        <f t="shared" si="2"/>
        <v>0</v>
      </c>
    </row>
    <row r="40" spans="2:20" x14ac:dyDescent="0.35">
      <c r="B40" s="5" t="s">
        <v>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</row>
    <row r="41" spans="2:20" x14ac:dyDescent="0.35">
      <c r="B41" s="5" t="s">
        <v>10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</row>
    <row r="42" spans="2:20" x14ac:dyDescent="0.35">
      <c r="B42" s="5" t="s">
        <v>11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</row>
    <row r="43" spans="2:20" s="1" customFormat="1" x14ac:dyDescent="0.35">
      <c r="B43" s="4" t="s">
        <v>12</v>
      </c>
      <c r="C43" s="11">
        <f>SUM(C44:C46)</f>
        <v>0</v>
      </c>
      <c r="D43" s="11">
        <f t="shared" ref="D43:S43" si="3">SUM(D44:D46)</f>
        <v>0</v>
      </c>
      <c r="E43" s="11">
        <f t="shared" si="3"/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11">
        <f t="shared" si="3"/>
        <v>0</v>
      </c>
      <c r="J43" s="11">
        <f t="shared" si="3"/>
        <v>0</v>
      </c>
      <c r="K43" s="11">
        <f t="shared" si="3"/>
        <v>0</v>
      </c>
      <c r="L43" s="11">
        <f t="shared" si="3"/>
        <v>0</v>
      </c>
      <c r="M43" s="11">
        <f t="shared" si="3"/>
        <v>0</v>
      </c>
      <c r="N43" s="11">
        <f t="shared" si="3"/>
        <v>0</v>
      </c>
      <c r="O43" s="11">
        <f t="shared" si="3"/>
        <v>0</v>
      </c>
      <c r="P43" s="11">
        <f t="shared" si="3"/>
        <v>0</v>
      </c>
      <c r="Q43" s="11">
        <f t="shared" si="3"/>
        <v>0</v>
      </c>
      <c r="R43" s="11">
        <f t="shared" si="3"/>
        <v>0</v>
      </c>
      <c r="S43" s="11">
        <f t="shared" si="3"/>
        <v>0</v>
      </c>
    </row>
    <row r="44" spans="2:20" x14ac:dyDescent="0.35">
      <c r="B44" s="5" t="s">
        <v>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</row>
    <row r="45" spans="2:20" x14ac:dyDescent="0.35">
      <c r="B45" s="5" t="s">
        <v>14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2:20" x14ac:dyDescent="0.35">
      <c r="B46" s="5" t="s">
        <v>15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</row>
    <row r="47" spans="2:20" s="1" customFormat="1" x14ac:dyDescent="0.35">
      <c r="B47" s="9" t="s">
        <v>16</v>
      </c>
      <c r="C47" s="11">
        <f>C48+C54+C65+C73+C78+C84+C93+C98</f>
        <v>0</v>
      </c>
      <c r="D47" s="11">
        <f t="shared" ref="D47:S47" si="4">D48+D54+D65+D73+D78+D84+D93+D98</f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  <c r="H47" s="11">
        <f t="shared" si="4"/>
        <v>0</v>
      </c>
      <c r="I47" s="11">
        <f t="shared" si="4"/>
        <v>0</v>
      </c>
      <c r="J47" s="11">
        <f t="shared" si="4"/>
        <v>0</v>
      </c>
      <c r="K47" s="11">
        <f t="shared" si="4"/>
        <v>0</v>
      </c>
      <c r="L47" s="11">
        <f t="shared" si="4"/>
        <v>0</v>
      </c>
      <c r="M47" s="11">
        <f t="shared" si="4"/>
        <v>0</v>
      </c>
      <c r="N47" s="11">
        <f t="shared" si="4"/>
        <v>0</v>
      </c>
      <c r="O47" s="11">
        <f t="shared" si="4"/>
        <v>0</v>
      </c>
      <c r="P47" s="11">
        <f t="shared" si="4"/>
        <v>0</v>
      </c>
      <c r="Q47" s="11">
        <f t="shared" si="4"/>
        <v>0</v>
      </c>
      <c r="R47" s="11">
        <f t="shared" si="4"/>
        <v>0</v>
      </c>
      <c r="S47" s="11">
        <f t="shared" si="4"/>
        <v>0</v>
      </c>
    </row>
    <row r="48" spans="2:20" s="1" customFormat="1" x14ac:dyDescent="0.35">
      <c r="B48" s="4" t="s">
        <v>17</v>
      </c>
      <c r="C48" s="11">
        <f>SUM(C49:C53)</f>
        <v>0</v>
      </c>
      <c r="D48" s="11">
        <f t="shared" ref="D48:S48" si="5">SUM(D49:D53)</f>
        <v>0</v>
      </c>
      <c r="E48" s="11">
        <f t="shared" si="5"/>
        <v>0</v>
      </c>
      <c r="F48" s="11">
        <f t="shared" si="5"/>
        <v>0</v>
      </c>
      <c r="G48" s="11">
        <f t="shared" si="5"/>
        <v>0</v>
      </c>
      <c r="H48" s="11">
        <f t="shared" si="5"/>
        <v>0</v>
      </c>
      <c r="I48" s="11">
        <f t="shared" si="5"/>
        <v>0</v>
      </c>
      <c r="J48" s="11">
        <f t="shared" si="5"/>
        <v>0</v>
      </c>
      <c r="K48" s="11">
        <f t="shared" si="5"/>
        <v>0</v>
      </c>
      <c r="L48" s="11">
        <f t="shared" si="5"/>
        <v>0</v>
      </c>
      <c r="M48" s="11">
        <f t="shared" si="5"/>
        <v>0</v>
      </c>
      <c r="N48" s="11">
        <f t="shared" si="5"/>
        <v>0</v>
      </c>
      <c r="O48" s="11">
        <f t="shared" si="5"/>
        <v>0</v>
      </c>
      <c r="P48" s="11">
        <f t="shared" si="5"/>
        <v>0</v>
      </c>
      <c r="Q48" s="11">
        <f t="shared" si="5"/>
        <v>0</v>
      </c>
      <c r="R48" s="11">
        <f t="shared" si="5"/>
        <v>0</v>
      </c>
      <c r="S48" s="11">
        <f t="shared" si="5"/>
        <v>0</v>
      </c>
      <c r="T48" s="28">
        <f>S48/$S$155</f>
        <v>0</v>
      </c>
    </row>
    <row r="49" spans="2:19" x14ac:dyDescent="0.35">
      <c r="B49" s="5" t="s">
        <v>18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</row>
    <row r="50" spans="2:19" x14ac:dyDescent="0.35">
      <c r="B50" s="5" t="s">
        <v>19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</row>
    <row r="51" spans="2:19" x14ac:dyDescent="0.35">
      <c r="B51" s="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</row>
    <row r="52" spans="2:19" x14ac:dyDescent="0.35">
      <c r="B52" s="5" t="s">
        <v>21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</row>
    <row r="53" spans="2:19" x14ac:dyDescent="0.35">
      <c r="B53" s="5" t="s">
        <v>22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</row>
    <row r="54" spans="2:19" s="1" customFormat="1" x14ac:dyDescent="0.35">
      <c r="B54" s="4" t="s">
        <v>23</v>
      </c>
      <c r="C54" s="11">
        <f>SUM(C55:C64)</f>
        <v>0</v>
      </c>
      <c r="D54" s="11">
        <f t="shared" ref="D54:S54" si="6">SUM(D55:D64)</f>
        <v>0</v>
      </c>
      <c r="E54" s="11">
        <f t="shared" si="6"/>
        <v>0</v>
      </c>
      <c r="F54" s="11">
        <f t="shared" si="6"/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6"/>
        <v>0</v>
      </c>
      <c r="P54" s="11">
        <f t="shared" si="6"/>
        <v>0</v>
      </c>
      <c r="Q54" s="11">
        <f t="shared" si="6"/>
        <v>0</v>
      </c>
      <c r="R54" s="11">
        <f t="shared" si="6"/>
        <v>0</v>
      </c>
      <c r="S54" s="11">
        <f t="shared" si="6"/>
        <v>0</v>
      </c>
    </row>
    <row r="55" spans="2:19" x14ac:dyDescent="0.35">
      <c r="B55" s="5" t="s">
        <v>24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</row>
    <row r="56" spans="2:19" x14ac:dyDescent="0.35">
      <c r="B56" s="5" t="s">
        <v>25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</row>
    <row r="57" spans="2:19" x14ac:dyDescent="0.35">
      <c r="B57" s="5" t="s">
        <v>26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</row>
    <row r="58" spans="2:19" x14ac:dyDescent="0.35">
      <c r="B58" s="5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</row>
    <row r="59" spans="2:19" x14ac:dyDescent="0.35">
      <c r="B59" s="5" t="s">
        <v>28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2:19" x14ac:dyDescent="0.35">
      <c r="B60" s="5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</row>
    <row r="61" spans="2:19" x14ac:dyDescent="0.35">
      <c r="B61" s="5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</row>
    <row r="62" spans="2:19" x14ac:dyDescent="0.35">
      <c r="B62" s="5" t="s">
        <v>31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2:19" x14ac:dyDescent="0.35">
      <c r="B63" s="5" t="s">
        <v>32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2:19" x14ac:dyDescent="0.35">
      <c r="B64" s="5" t="s">
        <v>33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2:19" s="1" customFormat="1" x14ac:dyDescent="0.35">
      <c r="B65" s="4" t="s">
        <v>34</v>
      </c>
      <c r="C65" s="11">
        <f>SUM(C66:C72)</f>
        <v>0</v>
      </c>
      <c r="D65" s="11">
        <f t="shared" ref="D65:S65" si="7">SUM(D66:D72)</f>
        <v>0</v>
      </c>
      <c r="E65" s="11">
        <f t="shared" si="7"/>
        <v>0</v>
      </c>
      <c r="F65" s="11">
        <f t="shared" si="7"/>
        <v>0</v>
      </c>
      <c r="G65" s="11">
        <f t="shared" si="7"/>
        <v>0</v>
      </c>
      <c r="H65" s="11">
        <f t="shared" si="7"/>
        <v>0</v>
      </c>
      <c r="I65" s="11">
        <f t="shared" si="7"/>
        <v>0</v>
      </c>
      <c r="J65" s="11">
        <f t="shared" si="7"/>
        <v>0</v>
      </c>
      <c r="K65" s="11">
        <f t="shared" si="7"/>
        <v>0</v>
      </c>
      <c r="L65" s="11">
        <f t="shared" si="7"/>
        <v>0</v>
      </c>
      <c r="M65" s="11">
        <f t="shared" si="7"/>
        <v>0</v>
      </c>
      <c r="N65" s="11">
        <f t="shared" si="7"/>
        <v>0</v>
      </c>
      <c r="O65" s="11">
        <f t="shared" si="7"/>
        <v>0</v>
      </c>
      <c r="P65" s="11">
        <f t="shared" si="7"/>
        <v>0</v>
      </c>
      <c r="Q65" s="11">
        <f t="shared" si="7"/>
        <v>0</v>
      </c>
      <c r="R65" s="11">
        <f t="shared" si="7"/>
        <v>0</v>
      </c>
      <c r="S65" s="11">
        <f t="shared" si="7"/>
        <v>0</v>
      </c>
    </row>
    <row r="66" spans="2:19" x14ac:dyDescent="0.35">
      <c r="B66" s="5" t="s">
        <v>35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</row>
    <row r="67" spans="2:19" x14ac:dyDescent="0.35">
      <c r="B67" s="5" t="s">
        <v>36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</row>
    <row r="68" spans="2:19" x14ac:dyDescent="0.35">
      <c r="B68" s="5" t="s">
        <v>37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</row>
    <row r="69" spans="2:19" x14ac:dyDescent="0.35">
      <c r="B69" s="5" t="s">
        <v>38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</row>
    <row r="70" spans="2:19" x14ac:dyDescent="0.35">
      <c r="B70" s="5" t="s">
        <v>39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</row>
    <row r="71" spans="2:19" x14ac:dyDescent="0.35">
      <c r="B71" s="5" t="s">
        <v>40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</row>
    <row r="72" spans="2:19" x14ac:dyDescent="0.35">
      <c r="B72" s="5" t="s">
        <v>41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</row>
    <row r="73" spans="2:19" s="1" customFormat="1" x14ac:dyDescent="0.35">
      <c r="B73" s="4" t="s">
        <v>42</v>
      </c>
      <c r="C73" s="11">
        <f>SUM(C74:C77)</f>
        <v>0</v>
      </c>
      <c r="D73" s="11">
        <f t="shared" ref="D73:S73" si="8">SUM(D74:D77)</f>
        <v>0</v>
      </c>
      <c r="E73" s="11">
        <f t="shared" si="8"/>
        <v>0</v>
      </c>
      <c r="F73" s="11">
        <f t="shared" si="8"/>
        <v>0</v>
      </c>
      <c r="G73" s="11">
        <f t="shared" si="8"/>
        <v>0</v>
      </c>
      <c r="H73" s="11">
        <f t="shared" si="8"/>
        <v>0</v>
      </c>
      <c r="I73" s="11">
        <f t="shared" si="8"/>
        <v>0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1">
        <f t="shared" si="8"/>
        <v>0</v>
      </c>
      <c r="N73" s="11">
        <f t="shared" si="8"/>
        <v>0</v>
      </c>
      <c r="O73" s="11">
        <f t="shared" si="8"/>
        <v>0</v>
      </c>
      <c r="P73" s="11">
        <f t="shared" si="8"/>
        <v>0</v>
      </c>
      <c r="Q73" s="11">
        <f t="shared" si="8"/>
        <v>0</v>
      </c>
      <c r="R73" s="11">
        <f t="shared" si="8"/>
        <v>0</v>
      </c>
      <c r="S73" s="11">
        <f t="shared" si="8"/>
        <v>0</v>
      </c>
    </row>
    <row r="74" spans="2:19" x14ac:dyDescent="0.35">
      <c r="B74" s="5" t="s">
        <v>43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</row>
    <row r="75" spans="2:19" x14ac:dyDescent="0.35">
      <c r="B75" s="5" t="s">
        <v>44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</row>
    <row r="76" spans="2:19" x14ac:dyDescent="0.35">
      <c r="B76" s="5" t="s">
        <v>45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</row>
    <row r="77" spans="2:19" x14ac:dyDescent="0.35">
      <c r="B77" s="5" t="s">
        <v>46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</row>
    <row r="78" spans="2:19" s="1" customFormat="1" x14ac:dyDescent="0.35">
      <c r="B78" s="4" t="s">
        <v>47</v>
      </c>
      <c r="C78" s="11">
        <f>SUM(C79:C83)</f>
        <v>0</v>
      </c>
      <c r="D78" s="11">
        <f t="shared" ref="D78:S78" si="9">SUM(D79:D83)</f>
        <v>0</v>
      </c>
      <c r="E78" s="11">
        <f t="shared" si="9"/>
        <v>0</v>
      </c>
      <c r="F78" s="11">
        <f t="shared" si="9"/>
        <v>0</v>
      </c>
      <c r="G78" s="11">
        <f t="shared" si="9"/>
        <v>0</v>
      </c>
      <c r="H78" s="11">
        <f t="shared" si="9"/>
        <v>0</v>
      </c>
      <c r="I78" s="11">
        <f t="shared" si="9"/>
        <v>0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1">
        <f t="shared" si="9"/>
        <v>0</v>
      </c>
      <c r="N78" s="11">
        <f t="shared" si="9"/>
        <v>0</v>
      </c>
      <c r="O78" s="11">
        <f t="shared" si="9"/>
        <v>0</v>
      </c>
      <c r="P78" s="11">
        <f t="shared" si="9"/>
        <v>0</v>
      </c>
      <c r="Q78" s="11">
        <f t="shared" si="9"/>
        <v>0</v>
      </c>
      <c r="R78" s="11">
        <f t="shared" si="9"/>
        <v>0</v>
      </c>
      <c r="S78" s="11">
        <f t="shared" si="9"/>
        <v>0</v>
      </c>
    </row>
    <row r="79" spans="2:19" x14ac:dyDescent="0.35">
      <c r="B79" s="5" t="s">
        <v>48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</row>
    <row r="80" spans="2:19" x14ac:dyDescent="0.35">
      <c r="B80" s="5" t="s">
        <v>49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</row>
    <row r="81" spans="2:19" x14ac:dyDescent="0.35">
      <c r="B81" s="5" t="s">
        <v>50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</row>
    <row r="82" spans="2:19" x14ac:dyDescent="0.35">
      <c r="B82" s="5" t="s">
        <v>51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</row>
    <row r="83" spans="2:19" x14ac:dyDescent="0.35">
      <c r="B83" s="5" t="s">
        <v>52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</row>
    <row r="84" spans="2:19" s="1" customFormat="1" x14ac:dyDescent="0.35">
      <c r="B84" s="4" t="s">
        <v>53</v>
      </c>
      <c r="C84" s="11">
        <f>C85+SUM(C88:C92)</f>
        <v>0</v>
      </c>
      <c r="D84" s="11">
        <f t="shared" ref="D84:S84" si="10">D85+SUM(D88:D92)</f>
        <v>0</v>
      </c>
      <c r="E84" s="11">
        <f t="shared" si="10"/>
        <v>0</v>
      </c>
      <c r="F84" s="11">
        <f t="shared" si="10"/>
        <v>0</v>
      </c>
      <c r="G84" s="11">
        <f t="shared" si="10"/>
        <v>0</v>
      </c>
      <c r="H84" s="11">
        <f t="shared" si="10"/>
        <v>0</v>
      </c>
      <c r="I84" s="11">
        <f t="shared" si="10"/>
        <v>0</v>
      </c>
      <c r="J84" s="11">
        <f t="shared" si="10"/>
        <v>0</v>
      </c>
      <c r="K84" s="11">
        <f t="shared" si="10"/>
        <v>0</v>
      </c>
      <c r="L84" s="11">
        <f t="shared" si="10"/>
        <v>0</v>
      </c>
      <c r="M84" s="11">
        <f t="shared" si="10"/>
        <v>0</v>
      </c>
      <c r="N84" s="11">
        <f t="shared" si="10"/>
        <v>0</v>
      </c>
      <c r="O84" s="11">
        <f t="shared" si="10"/>
        <v>0</v>
      </c>
      <c r="P84" s="11">
        <f t="shared" si="10"/>
        <v>0</v>
      </c>
      <c r="Q84" s="11">
        <f t="shared" si="10"/>
        <v>0</v>
      </c>
      <c r="R84" s="11">
        <f t="shared" si="10"/>
        <v>0</v>
      </c>
      <c r="S84" s="11">
        <f t="shared" si="10"/>
        <v>0</v>
      </c>
    </row>
    <row r="85" spans="2:19" x14ac:dyDescent="0.35">
      <c r="B85" s="5" t="s">
        <v>54</v>
      </c>
      <c r="C85" s="12">
        <f>SUM(C86:C87)</f>
        <v>0</v>
      </c>
      <c r="D85" s="12">
        <f t="shared" ref="D85:S85" si="11">SUM(D86:D87)</f>
        <v>0</v>
      </c>
      <c r="E85" s="12">
        <f t="shared" si="11"/>
        <v>0</v>
      </c>
      <c r="F85" s="12">
        <f t="shared" si="11"/>
        <v>0</v>
      </c>
      <c r="G85" s="12">
        <f t="shared" si="11"/>
        <v>0</v>
      </c>
      <c r="H85" s="12">
        <f t="shared" si="11"/>
        <v>0</v>
      </c>
      <c r="I85" s="12">
        <f t="shared" si="11"/>
        <v>0</v>
      </c>
      <c r="J85" s="12">
        <f t="shared" si="11"/>
        <v>0</v>
      </c>
      <c r="K85" s="12">
        <f t="shared" si="11"/>
        <v>0</v>
      </c>
      <c r="L85" s="12">
        <f t="shared" si="11"/>
        <v>0</v>
      </c>
      <c r="M85" s="12">
        <f t="shared" si="11"/>
        <v>0</v>
      </c>
      <c r="N85" s="12">
        <f t="shared" si="11"/>
        <v>0</v>
      </c>
      <c r="O85" s="12">
        <f t="shared" si="11"/>
        <v>0</v>
      </c>
      <c r="P85" s="12">
        <f t="shared" si="11"/>
        <v>0</v>
      </c>
      <c r="Q85" s="12">
        <f t="shared" si="11"/>
        <v>0</v>
      </c>
      <c r="R85" s="12">
        <f t="shared" si="11"/>
        <v>0</v>
      </c>
      <c r="S85" s="12">
        <f t="shared" si="11"/>
        <v>0</v>
      </c>
    </row>
    <row r="86" spans="2:19" hidden="1" x14ac:dyDescent="0.35">
      <c r="B86" s="7" t="s">
        <v>132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</row>
    <row r="87" spans="2:19" hidden="1" x14ac:dyDescent="0.35">
      <c r="B87" s="7" t="s">
        <v>133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</row>
    <row r="88" spans="2:19" x14ac:dyDescent="0.35">
      <c r="B88" s="5" t="s">
        <v>55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</row>
    <row r="89" spans="2:19" x14ac:dyDescent="0.35">
      <c r="B89" s="5" t="s">
        <v>56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</row>
    <row r="90" spans="2:19" x14ac:dyDescent="0.35">
      <c r="B90" s="5" t="s">
        <v>57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</row>
    <row r="91" spans="2:19" x14ac:dyDescent="0.35">
      <c r="B91" s="5" t="s">
        <v>58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</row>
    <row r="92" spans="2:19" x14ac:dyDescent="0.35">
      <c r="B92" s="5" t="s">
        <v>59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</row>
    <row r="93" spans="2:19" s="1" customFormat="1" x14ac:dyDescent="0.35">
      <c r="B93" s="4" t="s">
        <v>60</v>
      </c>
      <c r="C93" s="11">
        <f>SUM(C94:C97)</f>
        <v>0</v>
      </c>
      <c r="D93" s="11">
        <f t="shared" ref="D93:S93" si="12">SUM(D94:D97)</f>
        <v>0</v>
      </c>
      <c r="E93" s="11">
        <f t="shared" si="12"/>
        <v>0</v>
      </c>
      <c r="F93" s="11">
        <f t="shared" si="12"/>
        <v>0</v>
      </c>
      <c r="G93" s="11">
        <f t="shared" si="12"/>
        <v>0</v>
      </c>
      <c r="H93" s="11">
        <f t="shared" si="12"/>
        <v>0</v>
      </c>
      <c r="I93" s="11">
        <f t="shared" si="12"/>
        <v>0</v>
      </c>
      <c r="J93" s="11">
        <f t="shared" si="12"/>
        <v>0</v>
      </c>
      <c r="K93" s="11">
        <f t="shared" si="12"/>
        <v>0</v>
      </c>
      <c r="L93" s="11">
        <f t="shared" si="12"/>
        <v>0</v>
      </c>
      <c r="M93" s="11">
        <f t="shared" si="12"/>
        <v>0</v>
      </c>
      <c r="N93" s="11">
        <f t="shared" si="12"/>
        <v>0</v>
      </c>
      <c r="O93" s="11">
        <f t="shared" si="12"/>
        <v>0</v>
      </c>
      <c r="P93" s="11">
        <f t="shared" si="12"/>
        <v>0</v>
      </c>
      <c r="Q93" s="11">
        <f t="shared" si="12"/>
        <v>0</v>
      </c>
      <c r="R93" s="11">
        <f t="shared" si="12"/>
        <v>0</v>
      </c>
      <c r="S93" s="11">
        <f t="shared" si="12"/>
        <v>0</v>
      </c>
    </row>
    <row r="94" spans="2:19" x14ac:dyDescent="0.35">
      <c r="B94" s="5" t="s">
        <v>61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</row>
    <row r="95" spans="2:19" x14ac:dyDescent="0.35">
      <c r="B95" s="5" t="s">
        <v>62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</row>
    <row r="96" spans="2:19" x14ac:dyDescent="0.35">
      <c r="B96" s="5" t="s">
        <v>63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</row>
    <row r="97" spans="2:20" x14ac:dyDescent="0.35">
      <c r="B97" s="5" t="s">
        <v>64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</row>
    <row r="98" spans="2:20" s="1" customFormat="1" x14ac:dyDescent="0.35">
      <c r="B98" s="4" t="s">
        <v>65</v>
      </c>
      <c r="C98" s="11">
        <f>SUM(C99:C101)</f>
        <v>0</v>
      </c>
      <c r="D98" s="11">
        <f t="shared" ref="D98:S98" si="13">SUM(D99:D101)</f>
        <v>0</v>
      </c>
      <c r="E98" s="11">
        <f t="shared" si="13"/>
        <v>0</v>
      </c>
      <c r="F98" s="11">
        <f t="shared" si="13"/>
        <v>0</v>
      </c>
      <c r="G98" s="11">
        <f t="shared" si="13"/>
        <v>0</v>
      </c>
      <c r="H98" s="11">
        <f t="shared" si="13"/>
        <v>0</v>
      </c>
      <c r="I98" s="11">
        <f t="shared" si="13"/>
        <v>0</v>
      </c>
      <c r="J98" s="11">
        <f t="shared" si="13"/>
        <v>0</v>
      </c>
      <c r="K98" s="11">
        <f t="shared" si="13"/>
        <v>0</v>
      </c>
      <c r="L98" s="11">
        <f t="shared" si="13"/>
        <v>0</v>
      </c>
      <c r="M98" s="11">
        <f t="shared" si="13"/>
        <v>0</v>
      </c>
      <c r="N98" s="11">
        <f t="shared" si="13"/>
        <v>0</v>
      </c>
      <c r="O98" s="11">
        <f t="shared" si="13"/>
        <v>0</v>
      </c>
      <c r="P98" s="11">
        <f t="shared" si="13"/>
        <v>0</v>
      </c>
      <c r="Q98" s="11">
        <f t="shared" si="13"/>
        <v>0</v>
      </c>
      <c r="R98" s="11">
        <f t="shared" si="13"/>
        <v>0</v>
      </c>
      <c r="S98" s="11">
        <f t="shared" si="13"/>
        <v>0</v>
      </c>
    </row>
    <row r="99" spans="2:20" x14ac:dyDescent="0.35">
      <c r="B99" s="5" t="s">
        <v>66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</row>
    <row r="100" spans="2:20" x14ac:dyDescent="0.35">
      <c r="B100" s="5" t="s">
        <v>67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</row>
    <row r="101" spans="2:20" x14ac:dyDescent="0.35">
      <c r="B101" s="5" t="s">
        <v>68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</row>
    <row r="102" spans="2:20" s="1" customFormat="1" x14ac:dyDescent="0.35">
      <c r="B102" s="9" t="s">
        <v>69</v>
      </c>
      <c r="C102" s="11">
        <f>C103+C117+C124+C133</f>
        <v>0</v>
      </c>
      <c r="D102" s="11">
        <f t="shared" ref="D102:P102" si="14">D103+D117+D124+D133</f>
        <v>0</v>
      </c>
      <c r="E102" s="11">
        <f t="shared" si="14"/>
        <v>0</v>
      </c>
      <c r="F102" s="11">
        <f t="shared" si="14"/>
        <v>0</v>
      </c>
      <c r="G102" s="11">
        <f t="shared" si="14"/>
        <v>0</v>
      </c>
      <c r="H102" s="11">
        <f t="shared" si="14"/>
        <v>0</v>
      </c>
      <c r="I102" s="11">
        <f t="shared" si="14"/>
        <v>0</v>
      </c>
      <c r="J102" s="11">
        <f t="shared" si="14"/>
        <v>0</v>
      </c>
      <c r="K102" s="11">
        <f t="shared" si="14"/>
        <v>0</v>
      </c>
      <c r="L102" s="11">
        <f t="shared" si="14"/>
        <v>0</v>
      </c>
      <c r="M102" s="11">
        <f t="shared" si="14"/>
        <v>0</v>
      </c>
      <c r="N102" s="11">
        <f t="shared" si="14"/>
        <v>0</v>
      </c>
      <c r="O102" s="11">
        <f t="shared" si="14"/>
        <v>0</v>
      </c>
      <c r="P102" s="11">
        <f t="shared" si="14"/>
        <v>0</v>
      </c>
      <c r="Q102" s="11">
        <v>0.1306744565185714</v>
      </c>
      <c r="R102" s="11">
        <v>1.2303257999999999E-2</v>
      </c>
      <c r="S102" s="11">
        <v>0.131418584</v>
      </c>
      <c r="T102" s="28">
        <f>S102/$S$155</f>
        <v>0.39026940701631813</v>
      </c>
    </row>
    <row r="103" spans="2:20" s="1" customFormat="1" x14ac:dyDescent="0.35">
      <c r="B103" s="4" t="s">
        <v>70</v>
      </c>
      <c r="C103" s="11">
        <f>C104+C116</f>
        <v>0</v>
      </c>
      <c r="D103" s="11">
        <f t="shared" ref="D103:P103" si="15">D104+D116</f>
        <v>0</v>
      </c>
      <c r="E103" s="11">
        <f t="shared" si="15"/>
        <v>0</v>
      </c>
      <c r="F103" s="11">
        <f t="shared" si="15"/>
        <v>0</v>
      </c>
      <c r="G103" s="11">
        <f t="shared" si="15"/>
        <v>0</v>
      </c>
      <c r="H103" s="11">
        <f t="shared" si="15"/>
        <v>0</v>
      </c>
      <c r="I103" s="11">
        <f t="shared" si="15"/>
        <v>0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1">
        <f t="shared" si="15"/>
        <v>0</v>
      </c>
      <c r="N103" s="11">
        <f t="shared" si="15"/>
        <v>0</v>
      </c>
      <c r="O103" s="11">
        <f t="shared" si="15"/>
        <v>0</v>
      </c>
      <c r="P103" s="11">
        <f t="shared" si="15"/>
        <v>0</v>
      </c>
      <c r="Q103" s="11">
        <v>0</v>
      </c>
      <c r="R103" s="11">
        <v>0</v>
      </c>
      <c r="S103" s="11">
        <v>0</v>
      </c>
    </row>
    <row r="104" spans="2:20" x14ac:dyDescent="0.35">
      <c r="B104" s="5" t="s">
        <v>71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2:20" hidden="1" x14ac:dyDescent="0.35">
      <c r="B105" s="7" t="s">
        <v>134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2:20" hidden="1" x14ac:dyDescent="0.35">
      <c r="B106" s="8" t="s">
        <v>135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2:20" hidden="1" x14ac:dyDescent="0.35">
      <c r="B107" s="8" t="s">
        <v>136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2:20" hidden="1" x14ac:dyDescent="0.35">
      <c r="B108" s="7" t="s">
        <v>137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2:20" hidden="1" x14ac:dyDescent="0.35">
      <c r="B109" s="7" t="s">
        <v>138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2:20" hidden="1" x14ac:dyDescent="0.35">
      <c r="B110" s="7" t="s">
        <v>139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2:20" hidden="1" x14ac:dyDescent="0.35">
      <c r="B111" s="7" t="s">
        <v>140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2:20" hidden="1" x14ac:dyDescent="0.35">
      <c r="B112" s="7" t="s">
        <v>141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2:19" hidden="1" x14ac:dyDescent="0.35">
      <c r="B113" s="7" t="s">
        <v>142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2:19" hidden="1" x14ac:dyDescent="0.35">
      <c r="B114" s="7" t="s">
        <v>143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2:19" hidden="1" x14ac:dyDescent="0.35">
      <c r="B115" s="7" t="s">
        <v>144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2:19" x14ac:dyDescent="0.35">
      <c r="B116" s="5" t="s">
        <v>72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</row>
    <row r="117" spans="2:19" s="1" customFormat="1" x14ac:dyDescent="0.35">
      <c r="B117" s="4" t="s">
        <v>73</v>
      </c>
      <c r="C117" s="11">
        <f>SUM(C118:C123)</f>
        <v>0</v>
      </c>
      <c r="D117" s="11">
        <f t="shared" ref="D117:P117" si="16">SUM(D118:D123)</f>
        <v>0</v>
      </c>
      <c r="E117" s="11">
        <f t="shared" si="16"/>
        <v>0</v>
      </c>
      <c r="F117" s="11">
        <f t="shared" si="16"/>
        <v>0</v>
      </c>
      <c r="G117" s="11">
        <f t="shared" si="16"/>
        <v>0</v>
      </c>
      <c r="H117" s="11">
        <f t="shared" si="16"/>
        <v>0</v>
      </c>
      <c r="I117" s="11">
        <f t="shared" si="16"/>
        <v>0</v>
      </c>
      <c r="J117" s="11">
        <f t="shared" si="16"/>
        <v>0</v>
      </c>
      <c r="K117" s="11">
        <f t="shared" si="16"/>
        <v>0</v>
      </c>
      <c r="L117" s="11">
        <f t="shared" si="16"/>
        <v>0</v>
      </c>
      <c r="M117" s="11">
        <f t="shared" si="16"/>
        <v>0</v>
      </c>
      <c r="N117" s="11">
        <f t="shared" si="16"/>
        <v>0</v>
      </c>
      <c r="O117" s="11">
        <f t="shared" si="16"/>
        <v>0</v>
      </c>
      <c r="P117" s="11">
        <f t="shared" si="16"/>
        <v>0</v>
      </c>
      <c r="Q117" s="11">
        <v>0</v>
      </c>
      <c r="R117" s="11">
        <v>0</v>
      </c>
      <c r="S117" s="11">
        <v>0</v>
      </c>
    </row>
    <row r="118" spans="2:19" x14ac:dyDescent="0.35">
      <c r="B118" s="5" t="s">
        <v>74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2:19" x14ac:dyDescent="0.35">
      <c r="B119" s="5" t="s">
        <v>75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2:19" x14ac:dyDescent="0.35">
      <c r="B120" s="5" t="s">
        <v>76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2:19" x14ac:dyDescent="0.35">
      <c r="B121" s="5" t="s">
        <v>77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</row>
    <row r="122" spans="2:19" x14ac:dyDescent="0.35">
      <c r="B122" s="5" t="s">
        <v>78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2:19" x14ac:dyDescent="0.35">
      <c r="B123" s="5" t="s">
        <v>79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2:19" s="1" customFormat="1" x14ac:dyDescent="0.35">
      <c r="B124" s="4" t="s">
        <v>80</v>
      </c>
      <c r="C124" s="11">
        <f>SUM(C125:C132)</f>
        <v>0</v>
      </c>
      <c r="D124" s="11">
        <f t="shared" ref="D124:P124" si="17">SUM(D125:D132)</f>
        <v>0</v>
      </c>
      <c r="E124" s="11">
        <f t="shared" si="17"/>
        <v>0</v>
      </c>
      <c r="F124" s="11">
        <f t="shared" si="17"/>
        <v>0</v>
      </c>
      <c r="G124" s="11">
        <f t="shared" si="17"/>
        <v>0</v>
      </c>
      <c r="H124" s="11">
        <f t="shared" si="17"/>
        <v>0</v>
      </c>
      <c r="I124" s="11">
        <f t="shared" si="17"/>
        <v>0</v>
      </c>
      <c r="J124" s="11">
        <f t="shared" si="17"/>
        <v>0</v>
      </c>
      <c r="K124" s="11">
        <f t="shared" si="17"/>
        <v>0</v>
      </c>
      <c r="L124" s="11">
        <f t="shared" si="17"/>
        <v>0</v>
      </c>
      <c r="M124" s="11">
        <f t="shared" si="17"/>
        <v>0</v>
      </c>
      <c r="N124" s="11">
        <f t="shared" si="17"/>
        <v>0</v>
      </c>
      <c r="O124" s="11">
        <f t="shared" si="17"/>
        <v>0</v>
      </c>
      <c r="P124" s="11">
        <f t="shared" si="17"/>
        <v>0</v>
      </c>
      <c r="Q124" s="11">
        <v>0.1306744565185714</v>
      </c>
      <c r="R124" s="11">
        <v>1.2303257999999999E-2</v>
      </c>
      <c r="S124" s="11">
        <v>0.131418584</v>
      </c>
    </row>
    <row r="125" spans="2:19" x14ac:dyDescent="0.35">
      <c r="B125" s="5" t="s">
        <v>81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</row>
    <row r="126" spans="2:19" x14ac:dyDescent="0.35">
      <c r="B126" s="5" t="s">
        <v>82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2:19" x14ac:dyDescent="0.35">
      <c r="B127" s="5" t="s">
        <v>83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2:19" x14ac:dyDescent="0.35">
      <c r="B128" s="5" t="s">
        <v>84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0.11879496723285712</v>
      </c>
      <c r="R128" s="12">
        <v>1.2181714285714285E-4</v>
      </c>
      <c r="S128" s="12">
        <v>0.11947144</v>
      </c>
    </row>
    <row r="129" spans="2:20" x14ac:dyDescent="0.35">
      <c r="B129" s="5" t="s">
        <v>85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1.1879489285714286E-2</v>
      </c>
      <c r="R129" s="12">
        <v>1.2181440857142857E-2</v>
      </c>
      <c r="S129" s="12">
        <v>1.1947144000000002E-2</v>
      </c>
    </row>
    <row r="130" spans="2:20" x14ac:dyDescent="0.35">
      <c r="B130" s="5" t="s">
        <v>86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</row>
    <row r="131" spans="2:20" x14ac:dyDescent="0.35">
      <c r="B131" s="5" t="s">
        <v>87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2:20" x14ac:dyDescent="0.35">
      <c r="B132" s="5" t="s">
        <v>88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2:20" s="1" customFormat="1" x14ac:dyDescent="0.35">
      <c r="B133" s="4" t="s">
        <v>89</v>
      </c>
      <c r="C133" s="11">
        <f>SUM(C134:C135)</f>
        <v>0</v>
      </c>
      <c r="D133" s="11">
        <f t="shared" ref="D133:P133" si="18">SUM(D134:D135)</f>
        <v>0</v>
      </c>
      <c r="E133" s="11">
        <f t="shared" si="18"/>
        <v>0</v>
      </c>
      <c r="F133" s="11">
        <f t="shared" si="18"/>
        <v>0</v>
      </c>
      <c r="G133" s="11">
        <f t="shared" si="18"/>
        <v>0</v>
      </c>
      <c r="H133" s="11">
        <f t="shared" si="18"/>
        <v>0</v>
      </c>
      <c r="I133" s="11">
        <f t="shared" si="18"/>
        <v>0</v>
      </c>
      <c r="J133" s="11">
        <f t="shared" si="18"/>
        <v>0</v>
      </c>
      <c r="K133" s="11">
        <f t="shared" si="18"/>
        <v>0</v>
      </c>
      <c r="L133" s="11">
        <f t="shared" si="18"/>
        <v>0</v>
      </c>
      <c r="M133" s="11">
        <f t="shared" si="18"/>
        <v>0</v>
      </c>
      <c r="N133" s="11">
        <f t="shared" si="18"/>
        <v>0</v>
      </c>
      <c r="O133" s="11">
        <f t="shared" si="18"/>
        <v>0</v>
      </c>
      <c r="P133" s="11">
        <f t="shared" si="18"/>
        <v>0</v>
      </c>
      <c r="Q133" s="11">
        <v>0</v>
      </c>
      <c r="R133" s="11">
        <v>0</v>
      </c>
      <c r="S133" s="11">
        <v>0</v>
      </c>
    </row>
    <row r="134" spans="2:20" x14ac:dyDescent="0.35">
      <c r="B134" s="5" t="s">
        <v>90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2:20" x14ac:dyDescent="0.35">
      <c r="B135" s="5" t="s">
        <v>91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2:20" s="1" customFormat="1" x14ac:dyDescent="0.35">
      <c r="B136" s="3" t="s">
        <v>92</v>
      </c>
      <c r="C136" s="11">
        <v>5.9145915586811426E-2</v>
      </c>
      <c r="D136" s="11">
        <v>6.0286644854275727E-2</v>
      </c>
      <c r="E136" s="11">
        <v>6.2302953953554292E-2</v>
      </c>
      <c r="F136" s="11">
        <v>6.3620594374755007E-2</v>
      </c>
      <c r="G136" s="11">
        <v>6.5754367969934266E-2</v>
      </c>
      <c r="H136" s="11">
        <v>6.5083041818119289E-2</v>
      </c>
      <c r="I136" s="11">
        <v>6.4740823630952862E-2</v>
      </c>
      <c r="J136" s="11">
        <v>6.7828993828616443E-2</v>
      </c>
      <c r="K136" s="11">
        <v>6.6370999687315704E-2</v>
      </c>
      <c r="L136" s="11">
        <v>7.0625046974742867E-2</v>
      </c>
      <c r="M136" s="11">
        <v>7.1061558641982853E-2</v>
      </c>
      <c r="N136" s="11">
        <v>7.1599323138547874E-2</v>
      </c>
      <c r="O136" s="11">
        <v>7.8000385713278581E-2</v>
      </c>
      <c r="P136" s="11">
        <v>7.4800839279899986E-2</v>
      </c>
      <c r="Q136" s="11">
        <v>7.8057414350269305E-2</v>
      </c>
      <c r="R136" s="11">
        <v>7.8139900595537146E-2</v>
      </c>
      <c r="S136" s="11">
        <v>7.8745750130734316E-2</v>
      </c>
      <c r="T136" s="28">
        <f>S136/S155</f>
        <v>0.23384864052847223</v>
      </c>
    </row>
    <row r="137" spans="2:20" s="1" customFormat="1" x14ac:dyDescent="0.35">
      <c r="B137" s="4" t="s">
        <v>93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</row>
    <row r="138" spans="2:20" x14ac:dyDescent="0.35">
      <c r="B138" s="10" t="s">
        <v>145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2:20" x14ac:dyDescent="0.35">
      <c r="B139" s="10" t="s">
        <v>146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2:20" x14ac:dyDescent="0.35">
      <c r="B140" s="10" t="s">
        <v>147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2:20" s="1" customFormat="1" x14ac:dyDescent="0.35">
      <c r="B141" s="4" t="s">
        <v>94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1.2369599999999998E-3</v>
      </c>
      <c r="O141" s="11">
        <v>8.3483999999999989E-3</v>
      </c>
      <c r="P141" s="11">
        <v>4.6216800000000004E-3</v>
      </c>
      <c r="Q141" s="11">
        <v>9.8476799999999993E-3</v>
      </c>
      <c r="R141" s="11">
        <v>9.1149600000000001E-3</v>
      </c>
      <c r="S141" s="11">
        <v>9.1939200000000013E-3</v>
      </c>
    </row>
    <row r="142" spans="2:20" s="1" customFormat="1" x14ac:dyDescent="0.35">
      <c r="B142" s="4" t="s">
        <v>95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2:20" x14ac:dyDescent="0.35">
      <c r="B143" s="10" t="s">
        <v>148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</row>
    <row r="144" spans="2:20" x14ac:dyDescent="0.35">
      <c r="B144" s="10" t="s">
        <v>149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</row>
    <row r="145" spans="2:20" s="1" customFormat="1" x14ac:dyDescent="0.35">
      <c r="B145" s="4" t="s">
        <v>96</v>
      </c>
      <c r="C145" s="11">
        <v>5.9145915586811426E-2</v>
      </c>
      <c r="D145" s="11">
        <v>6.0286644854275727E-2</v>
      </c>
      <c r="E145" s="11">
        <v>6.2302953953554292E-2</v>
      </c>
      <c r="F145" s="11">
        <v>6.3620594374755007E-2</v>
      </c>
      <c r="G145" s="11">
        <v>6.5754367969934266E-2</v>
      </c>
      <c r="H145" s="11">
        <v>6.5083041818119289E-2</v>
      </c>
      <c r="I145" s="11">
        <v>6.4740823630952862E-2</v>
      </c>
      <c r="J145" s="11">
        <v>6.7828993828616443E-2</v>
      </c>
      <c r="K145" s="11">
        <v>6.6370999687315704E-2</v>
      </c>
      <c r="L145" s="11">
        <v>7.0625046974742867E-2</v>
      </c>
      <c r="M145" s="11">
        <v>7.1061558641982853E-2</v>
      </c>
      <c r="N145" s="11">
        <v>7.0362363138547879E-2</v>
      </c>
      <c r="O145" s="11">
        <v>6.9651985713278589E-2</v>
      </c>
      <c r="P145" s="11">
        <v>7.0179159279899983E-2</v>
      </c>
      <c r="Q145" s="11">
        <v>6.8209734350269308E-2</v>
      </c>
      <c r="R145" s="11">
        <v>6.902494059553714E-2</v>
      </c>
      <c r="S145" s="11">
        <v>6.9551830130734307E-2</v>
      </c>
    </row>
    <row r="146" spans="2:20" x14ac:dyDescent="0.35">
      <c r="B146" s="10" t="s">
        <v>150</v>
      </c>
      <c r="C146" s="12">
        <v>5.9145915586811426E-2</v>
      </c>
      <c r="D146" s="12">
        <v>6.0286644854275727E-2</v>
      </c>
      <c r="E146" s="12">
        <v>6.2302953953554292E-2</v>
      </c>
      <c r="F146" s="12">
        <v>6.3620594374755007E-2</v>
      </c>
      <c r="G146" s="12">
        <v>6.5754367969934266E-2</v>
      </c>
      <c r="H146" s="12">
        <v>6.5083041818119289E-2</v>
      </c>
      <c r="I146" s="12">
        <v>6.4740823630952862E-2</v>
      </c>
      <c r="J146" s="12">
        <v>6.7828993828616443E-2</v>
      </c>
      <c r="K146" s="12">
        <v>6.6370999687315704E-2</v>
      </c>
      <c r="L146" s="12">
        <v>7.0625046974742867E-2</v>
      </c>
      <c r="M146" s="12">
        <v>7.1061558641982853E-2</v>
      </c>
      <c r="N146" s="12">
        <v>7.0362363138547879E-2</v>
      </c>
      <c r="O146" s="12">
        <v>6.9651985713278589E-2</v>
      </c>
      <c r="P146" s="12">
        <v>7.0179159279899983E-2</v>
      </c>
      <c r="Q146" s="12">
        <v>6.8209734350269308E-2</v>
      </c>
      <c r="R146" s="12">
        <v>6.902494059553714E-2</v>
      </c>
      <c r="S146" s="12">
        <v>6.9551830130734307E-2</v>
      </c>
    </row>
    <row r="147" spans="2:20" x14ac:dyDescent="0.35">
      <c r="B147" s="10" t="s">
        <v>151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2:20" s="1" customFormat="1" x14ac:dyDescent="0.35">
      <c r="B148" s="4" t="s">
        <v>97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2:20" s="1" customFormat="1" x14ac:dyDescent="0.35">
      <c r="B149" s="3" t="s">
        <v>98</v>
      </c>
      <c r="C149" s="11">
        <f>SUM(C150:C151)</f>
        <v>0</v>
      </c>
      <c r="D149" s="11">
        <f t="shared" ref="D149:S149" si="19">SUM(D150:D151)</f>
        <v>0</v>
      </c>
      <c r="E149" s="11">
        <f t="shared" si="19"/>
        <v>0</v>
      </c>
      <c r="F149" s="11">
        <f t="shared" si="19"/>
        <v>0</v>
      </c>
      <c r="G149" s="11">
        <f t="shared" si="19"/>
        <v>0</v>
      </c>
      <c r="H149" s="11">
        <f t="shared" si="19"/>
        <v>0</v>
      </c>
      <c r="I149" s="11">
        <f t="shared" si="19"/>
        <v>0</v>
      </c>
      <c r="J149" s="11">
        <f t="shared" si="19"/>
        <v>0</v>
      </c>
      <c r="K149" s="11">
        <f t="shared" si="19"/>
        <v>0</v>
      </c>
      <c r="L149" s="11">
        <f t="shared" si="19"/>
        <v>0</v>
      </c>
      <c r="M149" s="11">
        <f t="shared" si="19"/>
        <v>0</v>
      </c>
      <c r="N149" s="11">
        <f t="shared" si="19"/>
        <v>0</v>
      </c>
      <c r="O149" s="11">
        <f t="shared" si="19"/>
        <v>0</v>
      </c>
      <c r="P149" s="11">
        <f t="shared" si="19"/>
        <v>0</v>
      </c>
      <c r="Q149" s="11">
        <f t="shared" si="19"/>
        <v>0</v>
      </c>
      <c r="R149" s="11">
        <f t="shared" si="19"/>
        <v>0</v>
      </c>
      <c r="S149" s="11">
        <f t="shared" si="19"/>
        <v>0</v>
      </c>
    </row>
    <row r="150" spans="2:20" s="1" customFormat="1" x14ac:dyDescent="0.35">
      <c r="B150" s="4" t="s">
        <v>99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</row>
    <row r="151" spans="2:20" s="1" customFormat="1" x14ac:dyDescent="0.35">
      <c r="B151" s="4" t="s">
        <v>100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</row>
    <row r="152" spans="2:20" s="1" customFormat="1" x14ac:dyDescent="0.35">
      <c r="B152" s="9" t="s">
        <v>173</v>
      </c>
      <c r="C152" s="12">
        <f>SUM(C153:C154)</f>
        <v>3.5380800000000004E-2</v>
      </c>
      <c r="D152" s="12">
        <f t="shared" ref="D152:S152" si="20">SUM(D153:D154)</f>
        <v>3.4344399999999997E-2</v>
      </c>
      <c r="E152" s="12">
        <f t="shared" si="20"/>
        <v>3.1599200000000001E-2</v>
      </c>
      <c r="F152" s="12">
        <f t="shared" si="20"/>
        <v>2.9689799999999999E-2</v>
      </c>
      <c r="G152" s="12">
        <f t="shared" si="20"/>
        <v>3.1754200000000003E-2</v>
      </c>
      <c r="H152" s="12">
        <f t="shared" si="20"/>
        <v>3.6251800000000001E-2</v>
      </c>
      <c r="I152" s="12">
        <f t="shared" si="20"/>
        <v>3.5266400000000003E-2</v>
      </c>
      <c r="J152" s="12">
        <f t="shared" si="20"/>
        <v>3.8338799999999999E-2</v>
      </c>
      <c r="K152" s="12">
        <f t="shared" si="20"/>
        <v>4.0045200000000003E-2</v>
      </c>
      <c r="L152" s="12">
        <f t="shared" si="20"/>
        <v>3.6446000000000006E-2</v>
      </c>
      <c r="M152" s="12">
        <f t="shared" si="20"/>
        <v>3.9854199999999992E-2</v>
      </c>
      <c r="N152" s="12">
        <f t="shared" si="20"/>
        <v>4.4892399999999999E-2</v>
      </c>
      <c r="O152" s="12">
        <f t="shared" si="20"/>
        <v>4.3990199999999993E-2</v>
      </c>
      <c r="P152" s="12">
        <f t="shared" si="20"/>
        <v>4.2694799999999998E-2</v>
      </c>
      <c r="Q152" s="12">
        <f t="shared" si="20"/>
        <v>4.5223200000000005E-2</v>
      </c>
      <c r="R152" s="12">
        <f t="shared" si="20"/>
        <v>4.6313400000000005E-2</v>
      </c>
      <c r="S152" s="12">
        <f t="shared" si="20"/>
        <v>5.3519799999999999E-2</v>
      </c>
    </row>
    <row r="153" spans="2:20" s="1" customFormat="1" x14ac:dyDescent="0.35">
      <c r="B153" s="4" t="s">
        <v>174</v>
      </c>
      <c r="C153" s="12">
        <v>1.6934400000000002E-2</v>
      </c>
      <c r="D153" s="12">
        <v>1.7287199999999999E-2</v>
      </c>
      <c r="E153" s="12">
        <v>1.7463600000000003E-2</v>
      </c>
      <c r="F153" s="12">
        <v>1.84338E-2</v>
      </c>
      <c r="G153" s="12">
        <v>1.9492200000000001E-2</v>
      </c>
      <c r="H153" s="12">
        <v>2.0197799999999998E-2</v>
      </c>
      <c r="I153" s="12">
        <v>2.0815200000000002E-2</v>
      </c>
      <c r="J153" s="12">
        <v>2.205E-2</v>
      </c>
      <c r="K153" s="12">
        <v>2.22264E-2</v>
      </c>
      <c r="L153" s="12">
        <v>1.8345600000000004E-2</v>
      </c>
      <c r="M153" s="12">
        <v>2.0197799999999998E-2</v>
      </c>
      <c r="N153" s="12">
        <v>2.1344400000000003E-2</v>
      </c>
      <c r="O153" s="12">
        <v>2.19618E-2</v>
      </c>
      <c r="P153" s="12">
        <v>2.0285999999999998E-2</v>
      </c>
      <c r="Q153" s="12">
        <v>2.1344400000000003E-2</v>
      </c>
      <c r="R153" s="12">
        <v>2.2843800000000001E-2</v>
      </c>
      <c r="S153" s="12">
        <v>2.56662E-2</v>
      </c>
    </row>
    <row r="154" spans="2:20" s="1" customFormat="1" x14ac:dyDescent="0.35">
      <c r="B154" s="4" t="s">
        <v>175</v>
      </c>
      <c r="C154" s="12">
        <v>1.8446399999999998E-2</v>
      </c>
      <c r="D154" s="12">
        <v>1.7057200000000002E-2</v>
      </c>
      <c r="E154" s="12">
        <v>1.41356E-2</v>
      </c>
      <c r="F154" s="12">
        <v>1.1255999999999999E-2</v>
      </c>
      <c r="G154" s="12">
        <v>1.2262E-2</v>
      </c>
      <c r="H154" s="12">
        <v>1.6053999999999999E-2</v>
      </c>
      <c r="I154" s="12">
        <v>1.4451199999999999E-2</v>
      </c>
      <c r="J154" s="12">
        <v>1.6288799999999999E-2</v>
      </c>
      <c r="K154" s="12">
        <v>1.7818799999999999E-2</v>
      </c>
      <c r="L154" s="12">
        <v>1.8100400000000003E-2</v>
      </c>
      <c r="M154" s="12">
        <v>1.9656399999999997E-2</v>
      </c>
      <c r="N154" s="12">
        <v>2.3547999999999999E-2</v>
      </c>
      <c r="O154" s="12">
        <v>2.2028399999999997E-2</v>
      </c>
      <c r="P154" s="12">
        <v>2.24088E-2</v>
      </c>
      <c r="Q154" s="12">
        <v>2.3878799999999999E-2</v>
      </c>
      <c r="R154" s="12">
        <v>2.34696E-2</v>
      </c>
      <c r="S154" s="12">
        <v>2.7853599999999999E-2</v>
      </c>
    </row>
    <row r="155" spans="2:20" s="1" customFormat="1" x14ac:dyDescent="0.35">
      <c r="B155" s="16" t="s">
        <v>154</v>
      </c>
      <c r="C155" s="11">
        <f>C4+C47+C102+C136+C149</f>
        <v>0.1492580842735039</v>
      </c>
      <c r="D155" s="11">
        <f t="shared" ref="D155:S155" si="21">D4+D47+D102+D136+D149</f>
        <v>0.15683512377589962</v>
      </c>
      <c r="E155" s="11">
        <f t="shared" si="21"/>
        <v>0.15962435776232781</v>
      </c>
      <c r="F155" s="11">
        <f t="shared" si="21"/>
        <v>0.16070675585141619</v>
      </c>
      <c r="G155" s="11">
        <f t="shared" si="21"/>
        <v>0.16511954754142294</v>
      </c>
      <c r="H155" s="11">
        <f t="shared" si="21"/>
        <v>0.1661926210999628</v>
      </c>
      <c r="I155" s="11">
        <f t="shared" si="21"/>
        <v>0.17128149655307615</v>
      </c>
      <c r="J155" s="11">
        <f t="shared" si="21"/>
        <v>0.17384638432033739</v>
      </c>
      <c r="K155" s="11">
        <f t="shared" si="21"/>
        <v>0.1829343698214394</v>
      </c>
      <c r="L155" s="11">
        <f t="shared" si="21"/>
        <v>0.18215579604088306</v>
      </c>
      <c r="M155" s="11">
        <f t="shared" si="21"/>
        <v>0.18913297985929017</v>
      </c>
      <c r="N155" s="11">
        <f t="shared" si="21"/>
        <v>0.18813365387509115</v>
      </c>
      <c r="O155" s="11">
        <f t="shared" si="21"/>
        <v>0.19602675036130127</v>
      </c>
      <c r="P155" s="11">
        <f t="shared" si="21"/>
        <v>0.19636801625255135</v>
      </c>
      <c r="Q155" s="11">
        <f t="shared" si="21"/>
        <v>0.32808615202294822</v>
      </c>
      <c r="R155" s="11">
        <f t="shared" si="21"/>
        <v>0.21620055625876916</v>
      </c>
      <c r="S155" s="11">
        <f t="shared" si="21"/>
        <v>0.33673811381916768</v>
      </c>
      <c r="T155" s="22">
        <f>(S155-C155)/C155</f>
        <v>1.2560795648570775</v>
      </c>
    </row>
    <row r="156" spans="2:20" s="1" customFormat="1" x14ac:dyDescent="0.35">
      <c r="B156" s="16" t="s">
        <v>155</v>
      </c>
      <c r="C156" s="11">
        <f>C155*'Global Warming Potential'!$C$6</f>
        <v>46.270006124786207</v>
      </c>
      <c r="D156" s="11">
        <f>D155*'Global Warming Potential'!$C$6</f>
        <v>48.618888370528879</v>
      </c>
      <c r="E156" s="11">
        <f>E155*'Global Warming Potential'!$C$6</f>
        <v>49.483550906321618</v>
      </c>
      <c r="F156" s="11">
        <f>F155*'Global Warming Potential'!$C$6</f>
        <v>49.819094313939019</v>
      </c>
      <c r="G156" s="11">
        <f>G155*'Global Warming Potential'!$C$6</f>
        <v>51.187059737841111</v>
      </c>
      <c r="H156" s="11">
        <f>H155*'Global Warming Potential'!$C$6</f>
        <v>51.519712540988465</v>
      </c>
      <c r="I156" s="11">
        <f>I155*'Global Warming Potential'!$C$6</f>
        <v>53.097263931453604</v>
      </c>
      <c r="J156" s="11">
        <f>J155*'Global Warming Potential'!$C$6</f>
        <v>53.892379139304587</v>
      </c>
      <c r="K156" s="11">
        <f>K155*'Global Warming Potential'!$C$6</f>
        <v>56.709654644646214</v>
      </c>
      <c r="L156" s="11">
        <f>L155*'Global Warming Potential'!$C$6</f>
        <v>56.468296772673746</v>
      </c>
      <c r="M156" s="11">
        <f>M155*'Global Warming Potential'!$C$6</f>
        <v>58.631223756379953</v>
      </c>
      <c r="N156" s="11">
        <f>N155*'Global Warming Potential'!$C$6</f>
        <v>58.321432701278255</v>
      </c>
      <c r="O156" s="11">
        <f>O155*'Global Warming Potential'!$C$6</f>
        <v>60.768292612003393</v>
      </c>
      <c r="P156" s="11">
        <f>P155*'Global Warming Potential'!$C$6</f>
        <v>60.874085038290914</v>
      </c>
      <c r="Q156" s="11">
        <f>Q155*'Global Warming Potential'!$C$6</f>
        <v>101.70670712711394</v>
      </c>
      <c r="R156" s="11">
        <f>R155*'Global Warming Potential'!$C$6</f>
        <v>67.022172440218441</v>
      </c>
      <c r="S156" s="11">
        <f>S155*'Global Warming Potential'!$C$6</f>
        <v>104.38881528394198</v>
      </c>
    </row>
  </sheetData>
  <mergeCells count="1">
    <mergeCell ref="C2:S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135B-F72F-4034-8D9A-994F1A5C5BF8}">
  <dimension ref="B1:S155"/>
  <sheetViews>
    <sheetView showGridLines="0" zoomScale="70" zoomScaleNormal="70" workbookViewId="0">
      <pane xSplit="2" ySplit="3" topLeftCell="L136" activePane="bottomRight" state="frozen"/>
      <selection pane="topRight" activeCell="C1" sqref="C1"/>
      <selection pane="bottomLeft" activeCell="A3" sqref="A3"/>
      <selection pane="bottomRight" activeCell="T155" sqref="T155"/>
    </sheetView>
  </sheetViews>
  <sheetFormatPr baseColWidth="10" defaultRowHeight="14.5" x14ac:dyDescent="0.35"/>
  <cols>
    <col min="1" max="1" width="4.1796875" customWidth="1"/>
    <col min="2" max="2" width="106" bestFit="1" customWidth="1"/>
    <col min="3" max="19" width="11.453125" style="14"/>
  </cols>
  <sheetData>
    <row r="1" spans="2:19" ht="9.75" customHeight="1" x14ac:dyDescent="0.35"/>
    <row r="2" spans="2:19" x14ac:dyDescent="0.35">
      <c r="C2" s="30" t="s">
        <v>165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19" x14ac:dyDescent="0.35">
      <c r="B3" s="2" t="s">
        <v>0</v>
      </c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</row>
    <row r="4" spans="2:19" s="1" customFormat="1" x14ac:dyDescent="0.35">
      <c r="B4" s="3" t="s">
        <v>1</v>
      </c>
      <c r="C4" s="11">
        <f>C5+C39+C43</f>
        <v>0</v>
      </c>
      <c r="D4" s="11">
        <f t="shared" ref="D4:S4" si="0">D5+D39+D43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</row>
    <row r="5" spans="2:19" s="1" customFormat="1" x14ac:dyDescent="0.35">
      <c r="B5" s="4" t="s">
        <v>2</v>
      </c>
      <c r="C5" s="11">
        <f>C6+C10+C24+C30+C37</f>
        <v>0</v>
      </c>
      <c r="D5" s="11">
        <f t="shared" ref="D5:S5" si="1">D6+D10+D24+D30+D37</f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 t="shared" si="1"/>
        <v>0</v>
      </c>
      <c r="M5" s="11">
        <f t="shared" si="1"/>
        <v>0</v>
      </c>
      <c r="N5" s="11">
        <f t="shared" si="1"/>
        <v>0</v>
      </c>
      <c r="O5" s="11">
        <f t="shared" si="1"/>
        <v>0</v>
      </c>
      <c r="P5" s="11">
        <f t="shared" si="1"/>
        <v>0</v>
      </c>
      <c r="Q5" s="11">
        <f t="shared" si="1"/>
        <v>0</v>
      </c>
      <c r="R5" s="11">
        <f t="shared" si="1"/>
        <v>0</v>
      </c>
      <c r="S5" s="11">
        <f t="shared" si="1"/>
        <v>0</v>
      </c>
    </row>
    <row r="6" spans="2:19" x14ac:dyDescent="0.35">
      <c r="B6" s="5" t="s">
        <v>3</v>
      </c>
      <c r="C6" s="12">
        <f>SUM(C7:C9)</f>
        <v>0</v>
      </c>
      <c r="D6" s="12">
        <f t="shared" ref="D6:S6" si="2">SUM(D7:D9)</f>
        <v>0</v>
      </c>
      <c r="E6" s="12">
        <f t="shared" si="2"/>
        <v>0</v>
      </c>
      <c r="F6" s="12">
        <f t="shared" si="2"/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0</v>
      </c>
      <c r="M6" s="12">
        <f t="shared" si="2"/>
        <v>0</v>
      </c>
      <c r="N6" s="12">
        <f t="shared" si="2"/>
        <v>0</v>
      </c>
      <c r="O6" s="12">
        <f t="shared" si="2"/>
        <v>0</v>
      </c>
      <c r="P6" s="12">
        <f t="shared" si="2"/>
        <v>0</v>
      </c>
      <c r="Q6" s="12">
        <f t="shared" si="2"/>
        <v>0</v>
      </c>
      <c r="R6" s="12">
        <f t="shared" si="2"/>
        <v>0</v>
      </c>
      <c r="S6" s="12">
        <f t="shared" si="2"/>
        <v>0</v>
      </c>
    </row>
    <row r="7" spans="2:19" x14ac:dyDescent="0.35">
      <c r="B7" s="7" t="s">
        <v>104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</row>
    <row r="8" spans="2:19" x14ac:dyDescent="0.35">
      <c r="B8" s="7" t="s">
        <v>105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2:19" x14ac:dyDescent="0.35">
      <c r="B9" s="7" t="s">
        <v>106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2:19" x14ac:dyDescent="0.35">
      <c r="B10" s="5" t="s">
        <v>4</v>
      </c>
      <c r="C10" s="12">
        <f>SUM(C11:C23)</f>
        <v>0</v>
      </c>
      <c r="D10" s="12">
        <f t="shared" ref="D10:S10" si="3">SUM(D11:D23)</f>
        <v>0</v>
      </c>
      <c r="E10" s="12">
        <f t="shared" si="3"/>
        <v>0</v>
      </c>
      <c r="F10" s="12">
        <f t="shared" si="3"/>
        <v>0</v>
      </c>
      <c r="G10" s="12">
        <f t="shared" si="3"/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3"/>
        <v>0</v>
      </c>
      <c r="Q10" s="12">
        <f t="shared" si="3"/>
        <v>0</v>
      </c>
      <c r="R10" s="12">
        <f t="shared" si="3"/>
        <v>0</v>
      </c>
      <c r="S10" s="12">
        <f t="shared" si="3"/>
        <v>0</v>
      </c>
    </row>
    <row r="11" spans="2:19" x14ac:dyDescent="0.35">
      <c r="B11" s="7" t="s">
        <v>107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2:19" x14ac:dyDescent="0.35">
      <c r="B12" s="7" t="s">
        <v>108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2:19" x14ac:dyDescent="0.35">
      <c r="B13" s="7" t="s">
        <v>109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2:19" x14ac:dyDescent="0.35">
      <c r="B14" s="7" t="s">
        <v>110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2:19" x14ac:dyDescent="0.35">
      <c r="B15" s="7" t="s">
        <v>111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2:19" x14ac:dyDescent="0.35">
      <c r="B16" s="7" t="s">
        <v>112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pans="2:19" x14ac:dyDescent="0.35">
      <c r="B17" s="7" t="s">
        <v>113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2:19" x14ac:dyDescent="0.35">
      <c r="B18" s="7" t="s">
        <v>114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2:19" x14ac:dyDescent="0.35">
      <c r="B19" s="7" t="s">
        <v>115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2:19" x14ac:dyDescent="0.35">
      <c r="B20" s="7" t="s">
        <v>116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2:19" x14ac:dyDescent="0.35">
      <c r="B21" s="7" t="s">
        <v>117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2:19" x14ac:dyDescent="0.35">
      <c r="B22" s="7" t="s">
        <v>118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2:19" x14ac:dyDescent="0.35">
      <c r="B23" s="7" t="s">
        <v>119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2:19" x14ac:dyDescent="0.35">
      <c r="B24" s="5" t="s">
        <v>5</v>
      </c>
      <c r="C24" s="12">
        <f>SUM(C25:C29)</f>
        <v>0</v>
      </c>
      <c r="D24" s="12">
        <f t="shared" ref="D24:S24" si="4">SUM(D25:D29)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4"/>
        <v>0</v>
      </c>
      <c r="P24" s="12">
        <f t="shared" si="4"/>
        <v>0</v>
      </c>
      <c r="Q24" s="12">
        <f t="shared" si="4"/>
        <v>0</v>
      </c>
      <c r="R24" s="12">
        <f t="shared" si="4"/>
        <v>0</v>
      </c>
      <c r="S24" s="12">
        <f t="shared" si="4"/>
        <v>0</v>
      </c>
    </row>
    <row r="25" spans="2:19" x14ac:dyDescent="0.35">
      <c r="B25" s="7" t="s">
        <v>120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</row>
    <row r="26" spans="2:19" x14ac:dyDescent="0.35">
      <c r="B26" s="7" t="s">
        <v>121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2:19" x14ac:dyDescent="0.35">
      <c r="B27" s="7" t="s">
        <v>122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2:19" x14ac:dyDescent="0.35">
      <c r="B28" s="7" t="s">
        <v>123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</row>
    <row r="29" spans="2:19" x14ac:dyDescent="0.35">
      <c r="B29" s="7" t="s">
        <v>124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2:19" x14ac:dyDescent="0.35">
      <c r="B30" s="5" t="s">
        <v>6</v>
      </c>
      <c r="C30" s="12">
        <f>SUM(C31:C33)</f>
        <v>0</v>
      </c>
      <c r="D30" s="12">
        <f t="shared" ref="D30:S30" si="5">SUM(D31:D33)</f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</row>
    <row r="31" spans="2:19" x14ac:dyDescent="0.35">
      <c r="B31" s="7" t="s">
        <v>125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</row>
    <row r="32" spans="2:19" x14ac:dyDescent="0.35">
      <c r="B32" s="7" t="s">
        <v>126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</row>
    <row r="33" spans="2:19" x14ac:dyDescent="0.35">
      <c r="B33" s="7" t="s">
        <v>127</v>
      </c>
      <c r="C33" s="12">
        <f>SUM(C34:C36)</f>
        <v>0</v>
      </c>
      <c r="D33" s="12">
        <f t="shared" ref="D33:S33" si="6">SUM(D34:D36)</f>
        <v>0</v>
      </c>
      <c r="E33" s="12">
        <f t="shared" si="6"/>
        <v>0</v>
      </c>
      <c r="F33" s="12">
        <f t="shared" si="6"/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  <c r="L33" s="12">
        <f t="shared" si="6"/>
        <v>0</v>
      </c>
      <c r="M33" s="12">
        <f t="shared" si="6"/>
        <v>0</v>
      </c>
      <c r="N33" s="12">
        <f t="shared" si="6"/>
        <v>0</v>
      </c>
      <c r="O33" s="12">
        <f t="shared" si="6"/>
        <v>0</v>
      </c>
      <c r="P33" s="12">
        <f t="shared" si="6"/>
        <v>0</v>
      </c>
      <c r="Q33" s="12">
        <f t="shared" si="6"/>
        <v>0</v>
      </c>
      <c r="R33" s="12">
        <f t="shared" si="6"/>
        <v>0</v>
      </c>
      <c r="S33" s="12">
        <f t="shared" si="6"/>
        <v>0</v>
      </c>
    </row>
    <row r="34" spans="2:19" x14ac:dyDescent="0.35">
      <c r="B34" s="8" t="s">
        <v>128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</row>
    <row r="35" spans="2:19" x14ac:dyDescent="0.35">
      <c r="B35" s="8" t="s">
        <v>129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</row>
    <row r="36" spans="2:19" x14ac:dyDescent="0.35">
      <c r="B36" s="8" t="s">
        <v>130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</row>
    <row r="37" spans="2:19" x14ac:dyDescent="0.35">
      <c r="B37" s="5" t="s">
        <v>7</v>
      </c>
      <c r="C37" s="12">
        <f>C38</f>
        <v>0</v>
      </c>
      <c r="D37" s="12">
        <f t="shared" ref="D37:S37" si="7">D38</f>
        <v>0</v>
      </c>
      <c r="E37" s="12">
        <f t="shared" si="7"/>
        <v>0</v>
      </c>
      <c r="F37" s="12">
        <f t="shared" si="7"/>
        <v>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2">
        <f t="shared" si="7"/>
        <v>0</v>
      </c>
      <c r="K37" s="12">
        <f t="shared" si="7"/>
        <v>0</v>
      </c>
      <c r="L37" s="12">
        <f t="shared" si="7"/>
        <v>0</v>
      </c>
      <c r="M37" s="12">
        <f t="shared" si="7"/>
        <v>0</v>
      </c>
      <c r="N37" s="12">
        <f t="shared" si="7"/>
        <v>0</v>
      </c>
      <c r="O37" s="12">
        <f t="shared" si="7"/>
        <v>0</v>
      </c>
      <c r="P37" s="12">
        <f t="shared" si="7"/>
        <v>0</v>
      </c>
      <c r="Q37" s="12">
        <f t="shared" si="7"/>
        <v>0</v>
      </c>
      <c r="R37" s="12">
        <f t="shared" si="7"/>
        <v>0</v>
      </c>
      <c r="S37" s="12">
        <f t="shared" si="7"/>
        <v>0</v>
      </c>
    </row>
    <row r="38" spans="2:19" x14ac:dyDescent="0.35">
      <c r="B38" s="7" t="s">
        <v>131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</row>
    <row r="39" spans="2:19" s="1" customFormat="1" x14ac:dyDescent="0.35">
      <c r="B39" s="4" t="s">
        <v>8</v>
      </c>
      <c r="C39" s="11">
        <f>SUM(C40:C42)</f>
        <v>0</v>
      </c>
      <c r="D39" s="11">
        <f t="shared" ref="D39:S39" si="8">SUM(D40:D42)</f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11">
        <f t="shared" si="8"/>
        <v>0</v>
      </c>
      <c r="R39" s="11">
        <f t="shared" si="8"/>
        <v>0</v>
      </c>
      <c r="S39" s="11">
        <f t="shared" si="8"/>
        <v>0</v>
      </c>
    </row>
    <row r="40" spans="2:19" x14ac:dyDescent="0.35">
      <c r="B40" s="5" t="s">
        <v>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</row>
    <row r="41" spans="2:19" x14ac:dyDescent="0.35">
      <c r="B41" s="5" t="s">
        <v>10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</row>
    <row r="42" spans="2:19" x14ac:dyDescent="0.35">
      <c r="B42" s="5" t="s">
        <v>11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</row>
    <row r="43" spans="2:19" s="1" customFormat="1" x14ac:dyDescent="0.35">
      <c r="B43" s="4" t="s">
        <v>12</v>
      </c>
      <c r="C43" s="11">
        <f>SUM(C44:C46)</f>
        <v>0</v>
      </c>
      <c r="D43" s="11">
        <f t="shared" ref="D43:S43" si="9">SUM(D44:D46)</f>
        <v>0</v>
      </c>
      <c r="E43" s="11">
        <f t="shared" si="9"/>
        <v>0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11">
        <f t="shared" si="9"/>
        <v>0</v>
      </c>
      <c r="K43" s="11">
        <f t="shared" si="9"/>
        <v>0</v>
      </c>
      <c r="L43" s="11">
        <f t="shared" si="9"/>
        <v>0</v>
      </c>
      <c r="M43" s="11">
        <f t="shared" si="9"/>
        <v>0</v>
      </c>
      <c r="N43" s="11">
        <f t="shared" si="9"/>
        <v>0</v>
      </c>
      <c r="O43" s="11">
        <f t="shared" si="9"/>
        <v>0</v>
      </c>
      <c r="P43" s="11">
        <f t="shared" si="9"/>
        <v>0</v>
      </c>
      <c r="Q43" s="11">
        <f t="shared" si="9"/>
        <v>0</v>
      </c>
      <c r="R43" s="11">
        <f t="shared" si="9"/>
        <v>0</v>
      </c>
      <c r="S43" s="11">
        <f t="shared" si="9"/>
        <v>0</v>
      </c>
    </row>
    <row r="44" spans="2:19" x14ac:dyDescent="0.35">
      <c r="B44" s="5" t="s">
        <v>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</row>
    <row r="45" spans="2:19" x14ac:dyDescent="0.35">
      <c r="B45" s="5" t="s">
        <v>14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2:19" x14ac:dyDescent="0.35">
      <c r="B46" s="5" t="s">
        <v>15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</row>
    <row r="47" spans="2:19" s="1" customFormat="1" x14ac:dyDescent="0.35">
      <c r="B47" s="9" t="s">
        <v>16</v>
      </c>
      <c r="C47" s="11">
        <f>C48+C54+C65+C73+C78+C84+C93+C98</f>
        <v>47.993026895711147</v>
      </c>
      <c r="D47" s="11">
        <f t="shared" ref="D47:S47" si="10">D48+D54+D65+D73+D78+D84+D93+D98</f>
        <v>50.542347861354486</v>
      </c>
      <c r="E47" s="11">
        <f t="shared" si="10"/>
        <v>52.777595682151308</v>
      </c>
      <c r="F47" s="11">
        <f t="shared" si="10"/>
        <v>54.961731329828609</v>
      </c>
      <c r="G47" s="11">
        <f t="shared" si="10"/>
        <v>57.083071630354311</v>
      </c>
      <c r="H47" s="11">
        <f t="shared" si="10"/>
        <v>88.262570885801182</v>
      </c>
      <c r="I47" s="11">
        <f t="shared" si="10"/>
        <v>82.401742440430993</v>
      </c>
      <c r="J47" s="11">
        <f t="shared" si="10"/>
        <v>77.537479824366358</v>
      </c>
      <c r="K47" s="11">
        <f t="shared" si="10"/>
        <v>95.938813901336388</v>
      </c>
      <c r="L47" s="11">
        <f t="shared" si="10"/>
        <v>104.75428073015937</v>
      </c>
      <c r="M47" s="11">
        <f t="shared" si="10"/>
        <v>114.57624698735421</v>
      </c>
      <c r="N47" s="11">
        <f t="shared" si="10"/>
        <v>146.05064424821614</v>
      </c>
      <c r="O47" s="11">
        <f t="shared" si="10"/>
        <v>167.89229637181623</v>
      </c>
      <c r="P47" s="11">
        <f t="shared" si="10"/>
        <v>260.38478529596392</v>
      </c>
      <c r="Q47" s="11">
        <f t="shared" si="10"/>
        <v>264.63798648789236</v>
      </c>
      <c r="R47" s="11">
        <f t="shared" si="10"/>
        <v>269.03044249682239</v>
      </c>
      <c r="S47" s="11">
        <f t="shared" si="10"/>
        <v>282.10414849414769</v>
      </c>
    </row>
    <row r="48" spans="2:19" s="1" customFormat="1" x14ac:dyDescent="0.35">
      <c r="B48" s="4" t="s">
        <v>17</v>
      </c>
      <c r="C48" s="11">
        <f>SUM(C49:C53)</f>
        <v>0</v>
      </c>
      <c r="D48" s="11">
        <f t="shared" ref="D48:S48" si="11">SUM(D49:D53)</f>
        <v>0</v>
      </c>
      <c r="E48" s="11">
        <f t="shared" si="11"/>
        <v>0</v>
      </c>
      <c r="F48" s="11">
        <f t="shared" si="11"/>
        <v>0</v>
      </c>
      <c r="G48" s="11">
        <f t="shared" si="11"/>
        <v>0</v>
      </c>
      <c r="H48" s="11">
        <f t="shared" si="11"/>
        <v>0</v>
      </c>
      <c r="I48" s="11">
        <f t="shared" si="11"/>
        <v>0</v>
      </c>
      <c r="J48" s="11">
        <f t="shared" si="11"/>
        <v>0</v>
      </c>
      <c r="K48" s="11">
        <f t="shared" si="11"/>
        <v>0</v>
      </c>
      <c r="L48" s="11">
        <f t="shared" si="11"/>
        <v>0</v>
      </c>
      <c r="M48" s="11">
        <f t="shared" si="11"/>
        <v>0</v>
      </c>
      <c r="N48" s="11">
        <f t="shared" si="11"/>
        <v>0</v>
      </c>
      <c r="O48" s="11">
        <f t="shared" si="11"/>
        <v>0</v>
      </c>
      <c r="P48" s="11">
        <f t="shared" si="11"/>
        <v>0</v>
      </c>
      <c r="Q48" s="11">
        <f t="shared" si="11"/>
        <v>0</v>
      </c>
      <c r="R48" s="11">
        <f t="shared" si="11"/>
        <v>0</v>
      </c>
      <c r="S48" s="11">
        <f t="shared" si="11"/>
        <v>0</v>
      </c>
    </row>
    <row r="49" spans="2:19" x14ac:dyDescent="0.35">
      <c r="B49" s="5" t="s">
        <v>18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</row>
    <row r="50" spans="2:19" x14ac:dyDescent="0.35">
      <c r="B50" s="5" t="s">
        <v>19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</row>
    <row r="51" spans="2:19" x14ac:dyDescent="0.35">
      <c r="B51" s="5" t="s">
        <v>20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</row>
    <row r="52" spans="2:19" x14ac:dyDescent="0.35">
      <c r="B52" s="5" t="s">
        <v>21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</row>
    <row r="53" spans="2:19" x14ac:dyDescent="0.35">
      <c r="B53" s="5" t="s">
        <v>22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</row>
    <row r="54" spans="2:19" s="1" customFormat="1" x14ac:dyDescent="0.35">
      <c r="B54" s="4" t="s">
        <v>23</v>
      </c>
      <c r="C54" s="11">
        <f>SUM(C55:C64)</f>
        <v>0</v>
      </c>
      <c r="D54" s="11">
        <f t="shared" ref="D54:S54" si="12">SUM(D55:D64)</f>
        <v>0</v>
      </c>
      <c r="E54" s="11">
        <f t="shared" si="12"/>
        <v>0</v>
      </c>
      <c r="F54" s="11">
        <f t="shared" si="12"/>
        <v>0</v>
      </c>
      <c r="G54" s="11">
        <f t="shared" si="12"/>
        <v>0</v>
      </c>
      <c r="H54" s="11">
        <f t="shared" si="12"/>
        <v>0</v>
      </c>
      <c r="I54" s="11">
        <f t="shared" si="12"/>
        <v>0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 t="shared" si="12"/>
        <v>0</v>
      </c>
      <c r="N54" s="11">
        <f t="shared" si="12"/>
        <v>0</v>
      </c>
      <c r="O54" s="11">
        <f t="shared" si="12"/>
        <v>0</v>
      </c>
      <c r="P54" s="11">
        <f t="shared" si="12"/>
        <v>0</v>
      </c>
      <c r="Q54" s="11">
        <f t="shared" si="12"/>
        <v>0</v>
      </c>
      <c r="R54" s="11">
        <f t="shared" si="12"/>
        <v>0</v>
      </c>
      <c r="S54" s="11">
        <f t="shared" si="12"/>
        <v>0</v>
      </c>
    </row>
    <row r="55" spans="2:19" x14ac:dyDescent="0.35">
      <c r="B55" s="5" t="s">
        <v>24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</row>
    <row r="56" spans="2:19" x14ac:dyDescent="0.35">
      <c r="B56" s="5" t="s">
        <v>25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</row>
    <row r="57" spans="2:19" x14ac:dyDescent="0.35">
      <c r="B57" s="5" t="s">
        <v>26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</row>
    <row r="58" spans="2:19" x14ac:dyDescent="0.35">
      <c r="B58" s="5" t="s">
        <v>27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</row>
    <row r="59" spans="2:19" x14ac:dyDescent="0.35">
      <c r="B59" s="5" t="s">
        <v>28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2:19" x14ac:dyDescent="0.35">
      <c r="B60" s="5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</row>
    <row r="61" spans="2:19" x14ac:dyDescent="0.35">
      <c r="B61" s="5" t="s">
        <v>30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</row>
    <row r="62" spans="2:19" x14ac:dyDescent="0.35">
      <c r="B62" s="5" t="s">
        <v>31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2:19" x14ac:dyDescent="0.35">
      <c r="B63" s="5" t="s">
        <v>32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2:19" x14ac:dyDescent="0.35">
      <c r="B64" s="5" t="s">
        <v>33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2:19" s="1" customFormat="1" x14ac:dyDescent="0.35">
      <c r="B65" s="4" t="s">
        <v>34</v>
      </c>
      <c r="C65" s="11">
        <f>SUM(C66:C72)</f>
        <v>0</v>
      </c>
      <c r="D65" s="11">
        <f t="shared" ref="D65:S65" si="13">SUM(D66:D72)</f>
        <v>0</v>
      </c>
      <c r="E65" s="11">
        <f t="shared" si="13"/>
        <v>0</v>
      </c>
      <c r="F65" s="11">
        <f t="shared" si="13"/>
        <v>0</v>
      </c>
      <c r="G65" s="11">
        <f t="shared" si="13"/>
        <v>0</v>
      </c>
      <c r="H65" s="11">
        <f t="shared" si="13"/>
        <v>0</v>
      </c>
      <c r="I65" s="11">
        <f t="shared" si="13"/>
        <v>0</v>
      </c>
      <c r="J65" s="11">
        <f t="shared" si="13"/>
        <v>0</v>
      </c>
      <c r="K65" s="11">
        <f t="shared" si="13"/>
        <v>0</v>
      </c>
      <c r="L65" s="11">
        <f t="shared" si="13"/>
        <v>0</v>
      </c>
      <c r="M65" s="11">
        <f t="shared" si="13"/>
        <v>0</v>
      </c>
      <c r="N65" s="11">
        <f t="shared" si="13"/>
        <v>0</v>
      </c>
      <c r="O65" s="11">
        <f t="shared" si="13"/>
        <v>0</v>
      </c>
      <c r="P65" s="11">
        <f t="shared" si="13"/>
        <v>0</v>
      </c>
      <c r="Q65" s="11">
        <f t="shared" si="13"/>
        <v>0</v>
      </c>
      <c r="R65" s="11">
        <f t="shared" si="13"/>
        <v>0</v>
      </c>
      <c r="S65" s="11">
        <f t="shared" si="13"/>
        <v>0</v>
      </c>
    </row>
    <row r="66" spans="2:19" x14ac:dyDescent="0.35">
      <c r="B66" s="5" t="s">
        <v>35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</row>
    <row r="67" spans="2:19" x14ac:dyDescent="0.35">
      <c r="B67" s="5" t="s">
        <v>36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</row>
    <row r="68" spans="2:19" x14ac:dyDescent="0.35">
      <c r="B68" s="5" t="s">
        <v>37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</row>
    <row r="69" spans="2:19" x14ac:dyDescent="0.35">
      <c r="B69" s="5" t="s">
        <v>38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</row>
    <row r="70" spans="2:19" x14ac:dyDescent="0.35">
      <c r="B70" s="5" t="s">
        <v>39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</row>
    <row r="71" spans="2:19" x14ac:dyDescent="0.35">
      <c r="B71" s="5" t="s">
        <v>40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</row>
    <row r="72" spans="2:19" x14ac:dyDescent="0.35">
      <c r="B72" s="5" t="s">
        <v>41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</row>
    <row r="73" spans="2:19" s="1" customFormat="1" x14ac:dyDescent="0.35">
      <c r="B73" s="4" t="s">
        <v>42</v>
      </c>
      <c r="C73" s="11">
        <f>SUM(C74:C77)</f>
        <v>0</v>
      </c>
      <c r="D73" s="11">
        <f t="shared" ref="D73:S73" si="14">SUM(D74:D77)</f>
        <v>0</v>
      </c>
      <c r="E73" s="11">
        <f t="shared" si="14"/>
        <v>0</v>
      </c>
      <c r="F73" s="11">
        <f t="shared" si="14"/>
        <v>0</v>
      </c>
      <c r="G73" s="11">
        <f t="shared" si="14"/>
        <v>0</v>
      </c>
      <c r="H73" s="11">
        <f t="shared" si="14"/>
        <v>0</v>
      </c>
      <c r="I73" s="11">
        <f t="shared" si="14"/>
        <v>0</v>
      </c>
      <c r="J73" s="11">
        <f t="shared" si="14"/>
        <v>0</v>
      </c>
      <c r="K73" s="11">
        <f t="shared" si="14"/>
        <v>0</v>
      </c>
      <c r="L73" s="11">
        <f t="shared" si="14"/>
        <v>0</v>
      </c>
      <c r="M73" s="11">
        <f t="shared" si="14"/>
        <v>0</v>
      </c>
      <c r="N73" s="11">
        <f t="shared" si="14"/>
        <v>0</v>
      </c>
      <c r="O73" s="11">
        <f t="shared" si="14"/>
        <v>0</v>
      </c>
      <c r="P73" s="11">
        <f t="shared" si="14"/>
        <v>0</v>
      </c>
      <c r="Q73" s="11">
        <f t="shared" si="14"/>
        <v>0</v>
      </c>
      <c r="R73" s="11">
        <f t="shared" si="14"/>
        <v>0</v>
      </c>
      <c r="S73" s="11">
        <f t="shared" si="14"/>
        <v>0</v>
      </c>
    </row>
    <row r="74" spans="2:19" x14ac:dyDescent="0.35">
      <c r="B74" s="5" t="s">
        <v>43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</row>
    <row r="75" spans="2:19" x14ac:dyDescent="0.35">
      <c r="B75" s="5" t="s">
        <v>44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</row>
    <row r="76" spans="2:19" x14ac:dyDescent="0.35">
      <c r="B76" s="5" t="s">
        <v>45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</row>
    <row r="77" spans="2:19" x14ac:dyDescent="0.35">
      <c r="B77" s="5" t="s">
        <v>46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</row>
    <row r="78" spans="2:19" s="1" customFormat="1" x14ac:dyDescent="0.35">
      <c r="B78" s="4" t="s">
        <v>47</v>
      </c>
      <c r="C78" s="11">
        <f>SUM(C79:C83)</f>
        <v>0</v>
      </c>
      <c r="D78" s="11">
        <f t="shared" ref="D78:S78" si="15">SUM(D79:D83)</f>
        <v>0</v>
      </c>
      <c r="E78" s="11">
        <f t="shared" si="15"/>
        <v>0</v>
      </c>
      <c r="F78" s="11">
        <f t="shared" si="15"/>
        <v>0</v>
      </c>
      <c r="G78" s="11">
        <f t="shared" si="15"/>
        <v>0</v>
      </c>
      <c r="H78" s="11">
        <f t="shared" si="15"/>
        <v>0</v>
      </c>
      <c r="I78" s="11">
        <f t="shared" si="15"/>
        <v>0</v>
      </c>
      <c r="J78" s="11">
        <f t="shared" si="15"/>
        <v>0</v>
      </c>
      <c r="K78" s="11">
        <f t="shared" si="15"/>
        <v>0</v>
      </c>
      <c r="L78" s="11">
        <f t="shared" si="15"/>
        <v>0</v>
      </c>
      <c r="M78" s="11">
        <f t="shared" si="15"/>
        <v>0</v>
      </c>
      <c r="N78" s="11">
        <f t="shared" si="15"/>
        <v>0</v>
      </c>
      <c r="O78" s="11">
        <f t="shared" si="15"/>
        <v>0</v>
      </c>
      <c r="P78" s="11">
        <f t="shared" si="15"/>
        <v>0</v>
      </c>
      <c r="Q78" s="11">
        <f t="shared" si="15"/>
        <v>0</v>
      </c>
      <c r="R78" s="11">
        <f t="shared" si="15"/>
        <v>0</v>
      </c>
      <c r="S78" s="11">
        <f t="shared" si="15"/>
        <v>0</v>
      </c>
    </row>
    <row r="79" spans="2:19" x14ac:dyDescent="0.35">
      <c r="B79" s="5" t="s">
        <v>48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</row>
    <row r="80" spans="2:19" x14ac:dyDescent="0.35">
      <c r="B80" s="5" t="s">
        <v>49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</row>
    <row r="81" spans="2:19" x14ac:dyDescent="0.35">
      <c r="B81" s="5" t="s">
        <v>50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</row>
    <row r="82" spans="2:19" x14ac:dyDescent="0.35">
      <c r="B82" s="5" t="s">
        <v>51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</row>
    <row r="83" spans="2:19" x14ac:dyDescent="0.35">
      <c r="B83" s="5" t="s">
        <v>52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</row>
    <row r="84" spans="2:19" s="1" customFormat="1" x14ac:dyDescent="0.35">
      <c r="B84" s="4" t="s">
        <v>53</v>
      </c>
      <c r="C84" s="11">
        <f>C85+SUM(C88:C92)</f>
        <v>47.993026895711147</v>
      </c>
      <c r="D84" s="11">
        <f t="shared" ref="D84:S84" si="16">D85+SUM(D88:D92)</f>
        <v>50.542347861354486</v>
      </c>
      <c r="E84" s="11">
        <f t="shared" si="16"/>
        <v>52.777595682151308</v>
      </c>
      <c r="F84" s="11">
        <f t="shared" si="16"/>
        <v>54.961731329828609</v>
      </c>
      <c r="G84" s="11">
        <f t="shared" si="16"/>
        <v>57.083071630354311</v>
      </c>
      <c r="H84" s="11">
        <f t="shared" si="16"/>
        <v>88.262570885801182</v>
      </c>
      <c r="I84" s="11">
        <f t="shared" si="16"/>
        <v>82.401742440430993</v>
      </c>
      <c r="J84" s="11">
        <f t="shared" si="16"/>
        <v>77.537479824366358</v>
      </c>
      <c r="K84" s="11">
        <f t="shared" si="16"/>
        <v>95.938813901336388</v>
      </c>
      <c r="L84" s="11">
        <f t="shared" si="16"/>
        <v>104.75428073015937</v>
      </c>
      <c r="M84" s="11">
        <f t="shared" si="16"/>
        <v>114.57624698735421</v>
      </c>
      <c r="N84" s="11">
        <f t="shared" si="16"/>
        <v>146.05064424821614</v>
      </c>
      <c r="O84" s="11">
        <f t="shared" si="16"/>
        <v>167.89229637181623</v>
      </c>
      <c r="P84" s="11">
        <f t="shared" si="16"/>
        <v>260.38478529596392</v>
      </c>
      <c r="Q84" s="11">
        <f t="shared" si="16"/>
        <v>264.63798648789236</v>
      </c>
      <c r="R84" s="11">
        <f t="shared" si="16"/>
        <v>269.03044249682239</v>
      </c>
      <c r="S84" s="11">
        <f t="shared" si="16"/>
        <v>282.10414849414769</v>
      </c>
    </row>
    <row r="85" spans="2:19" x14ac:dyDescent="0.35">
      <c r="B85" s="5" t="s">
        <v>54</v>
      </c>
      <c r="C85" s="12">
        <f>SUM(C86:C87)</f>
        <v>47.993026895711147</v>
      </c>
      <c r="D85" s="12">
        <f t="shared" ref="D85:S85" si="17">SUM(D86:D87)</f>
        <v>50.542347861354486</v>
      </c>
      <c r="E85" s="12">
        <f t="shared" si="17"/>
        <v>52.777595682151308</v>
      </c>
      <c r="F85" s="12">
        <f t="shared" si="17"/>
        <v>54.961731329828609</v>
      </c>
      <c r="G85" s="12">
        <f t="shared" si="17"/>
        <v>57.083071630354311</v>
      </c>
      <c r="H85" s="12">
        <f t="shared" si="17"/>
        <v>88.262570885801182</v>
      </c>
      <c r="I85" s="12">
        <f t="shared" si="17"/>
        <v>82.401742440430993</v>
      </c>
      <c r="J85" s="12">
        <f t="shared" si="17"/>
        <v>77.537479824366358</v>
      </c>
      <c r="K85" s="12">
        <f t="shared" si="17"/>
        <v>95.938813901336388</v>
      </c>
      <c r="L85" s="12">
        <f t="shared" si="17"/>
        <v>104.75428073015937</v>
      </c>
      <c r="M85" s="12">
        <f t="shared" si="17"/>
        <v>114.57624698735421</v>
      </c>
      <c r="N85" s="12">
        <f t="shared" si="17"/>
        <v>146.05064424821614</v>
      </c>
      <c r="O85" s="12">
        <f t="shared" si="17"/>
        <v>167.89229637181623</v>
      </c>
      <c r="P85" s="12">
        <f t="shared" si="17"/>
        <v>260.38478529596392</v>
      </c>
      <c r="Q85" s="12">
        <f t="shared" si="17"/>
        <v>264.63798648789236</v>
      </c>
      <c r="R85" s="12">
        <f t="shared" si="17"/>
        <v>269.03044249682239</v>
      </c>
      <c r="S85" s="12">
        <f t="shared" si="17"/>
        <v>282.10414849414769</v>
      </c>
    </row>
    <row r="86" spans="2:19" x14ac:dyDescent="0.35">
      <c r="B86" s="7" t="s">
        <v>132</v>
      </c>
      <c r="C86" s="12">
        <v>47.558176895711149</v>
      </c>
      <c r="D86" s="12">
        <v>49.737875361354483</v>
      </c>
      <c r="E86" s="12">
        <v>51.64334405715131</v>
      </c>
      <c r="F86" s="12">
        <v>53.527667448578612</v>
      </c>
      <c r="G86" s="12">
        <v>55.384417331291814</v>
      </c>
      <c r="H86" s="12">
        <v>86.323414731598064</v>
      </c>
      <c r="I86" s="12">
        <v>80.248409709358342</v>
      </c>
      <c r="J86" s="12">
        <v>74.839397002954598</v>
      </c>
      <c r="K86" s="12">
        <v>90.322643503136391</v>
      </c>
      <c r="L86" s="12">
        <v>98.822235891689374</v>
      </c>
      <c r="M86" s="12">
        <v>108.57850887465472</v>
      </c>
      <c r="N86" s="12">
        <v>139.15271685242158</v>
      </c>
      <c r="O86" s="12">
        <v>160.90975808539085</v>
      </c>
      <c r="P86" s="12">
        <v>253.47657775250232</v>
      </c>
      <c r="Q86" s="12">
        <v>257.70326007595003</v>
      </c>
      <c r="R86" s="12">
        <v>260.3567850466714</v>
      </c>
      <c r="S86" s="12">
        <v>273.15669528651938</v>
      </c>
    </row>
    <row r="87" spans="2:19" x14ac:dyDescent="0.35">
      <c r="B87" s="7" t="s">
        <v>133</v>
      </c>
      <c r="C87" s="12">
        <v>0.4348499999999999</v>
      </c>
      <c r="D87" s="12">
        <v>0.80447249999999992</v>
      </c>
      <c r="E87" s="12">
        <v>1.1342516250000001</v>
      </c>
      <c r="F87" s="12">
        <v>1.4340638812499997</v>
      </c>
      <c r="G87" s="12">
        <v>1.6986542990625</v>
      </c>
      <c r="H87" s="12">
        <v>1.939156154203125</v>
      </c>
      <c r="I87" s="12">
        <v>2.1533327310726564</v>
      </c>
      <c r="J87" s="12">
        <v>2.698082821411758</v>
      </c>
      <c r="K87" s="12">
        <v>5.6161703981999933</v>
      </c>
      <c r="L87" s="12">
        <v>5.9320448384699942</v>
      </c>
      <c r="M87" s="12">
        <v>5.9977381126994951</v>
      </c>
      <c r="N87" s="12">
        <v>6.8979273957945715</v>
      </c>
      <c r="O87" s="12">
        <v>6.9825382864253855</v>
      </c>
      <c r="P87" s="12">
        <v>6.9082075434615762</v>
      </c>
      <c r="Q87" s="12">
        <v>6.9347264119423402</v>
      </c>
      <c r="R87" s="12">
        <v>8.6736574501509907</v>
      </c>
      <c r="S87" s="12">
        <v>8.9474532076283388</v>
      </c>
    </row>
    <row r="88" spans="2:19" x14ac:dyDescent="0.35">
      <c r="B88" s="5" t="s">
        <v>55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</row>
    <row r="89" spans="2:19" x14ac:dyDescent="0.35">
      <c r="B89" s="5" t="s">
        <v>56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</row>
    <row r="90" spans="2:19" x14ac:dyDescent="0.35">
      <c r="B90" s="5" t="s">
        <v>57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</row>
    <row r="91" spans="2:19" x14ac:dyDescent="0.35">
      <c r="B91" s="5" t="s">
        <v>58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</row>
    <row r="92" spans="2:19" x14ac:dyDescent="0.35">
      <c r="B92" s="5" t="s">
        <v>59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</row>
    <row r="93" spans="2:19" s="1" customFormat="1" x14ac:dyDescent="0.35">
      <c r="B93" s="4" t="s">
        <v>60</v>
      </c>
      <c r="C93" s="11">
        <f>SUM(C94:C97)</f>
        <v>0</v>
      </c>
      <c r="D93" s="11">
        <f t="shared" ref="D93:S93" si="18">SUM(D94:D97)</f>
        <v>0</v>
      </c>
      <c r="E93" s="11">
        <f t="shared" si="18"/>
        <v>0</v>
      </c>
      <c r="F93" s="11">
        <f t="shared" si="18"/>
        <v>0</v>
      </c>
      <c r="G93" s="11">
        <f t="shared" si="18"/>
        <v>0</v>
      </c>
      <c r="H93" s="11">
        <f t="shared" si="18"/>
        <v>0</v>
      </c>
      <c r="I93" s="11">
        <f t="shared" si="18"/>
        <v>0</v>
      </c>
      <c r="J93" s="11">
        <f t="shared" si="18"/>
        <v>0</v>
      </c>
      <c r="K93" s="11">
        <f t="shared" si="18"/>
        <v>0</v>
      </c>
      <c r="L93" s="11">
        <f t="shared" si="18"/>
        <v>0</v>
      </c>
      <c r="M93" s="11">
        <f t="shared" si="18"/>
        <v>0</v>
      </c>
      <c r="N93" s="11">
        <f t="shared" si="18"/>
        <v>0</v>
      </c>
      <c r="O93" s="11">
        <f t="shared" si="18"/>
        <v>0</v>
      </c>
      <c r="P93" s="11">
        <f t="shared" si="18"/>
        <v>0</v>
      </c>
      <c r="Q93" s="11">
        <f t="shared" si="18"/>
        <v>0</v>
      </c>
      <c r="R93" s="11">
        <f t="shared" si="18"/>
        <v>0</v>
      </c>
      <c r="S93" s="11">
        <f t="shared" si="18"/>
        <v>0</v>
      </c>
    </row>
    <row r="94" spans="2:19" x14ac:dyDescent="0.35">
      <c r="B94" s="5" t="s">
        <v>61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</row>
    <row r="95" spans="2:19" x14ac:dyDescent="0.35">
      <c r="B95" s="5" t="s">
        <v>62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</row>
    <row r="96" spans="2:19" x14ac:dyDescent="0.35">
      <c r="B96" s="5" t="s">
        <v>63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</row>
    <row r="97" spans="2:19" x14ac:dyDescent="0.35">
      <c r="B97" s="5" t="s">
        <v>64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</row>
    <row r="98" spans="2:19" s="1" customFormat="1" x14ac:dyDescent="0.35">
      <c r="B98" s="4" t="s">
        <v>65</v>
      </c>
      <c r="C98" s="11">
        <f>SUM(C99:C101)</f>
        <v>0</v>
      </c>
      <c r="D98" s="11">
        <f t="shared" ref="D98:S98" si="19">SUM(D99:D101)</f>
        <v>0</v>
      </c>
      <c r="E98" s="11">
        <f t="shared" si="19"/>
        <v>0</v>
      </c>
      <c r="F98" s="11">
        <f t="shared" si="19"/>
        <v>0</v>
      </c>
      <c r="G98" s="11">
        <f t="shared" si="19"/>
        <v>0</v>
      </c>
      <c r="H98" s="11">
        <f t="shared" si="19"/>
        <v>0</v>
      </c>
      <c r="I98" s="11">
        <f t="shared" si="19"/>
        <v>0</v>
      </c>
      <c r="J98" s="11">
        <f t="shared" si="19"/>
        <v>0</v>
      </c>
      <c r="K98" s="11">
        <f t="shared" si="19"/>
        <v>0</v>
      </c>
      <c r="L98" s="11">
        <f t="shared" si="19"/>
        <v>0</v>
      </c>
      <c r="M98" s="11">
        <f t="shared" si="19"/>
        <v>0</v>
      </c>
      <c r="N98" s="11">
        <f t="shared" si="19"/>
        <v>0</v>
      </c>
      <c r="O98" s="11">
        <f t="shared" si="19"/>
        <v>0</v>
      </c>
      <c r="P98" s="11">
        <f t="shared" si="19"/>
        <v>0</v>
      </c>
      <c r="Q98" s="11">
        <f t="shared" si="19"/>
        <v>0</v>
      </c>
      <c r="R98" s="11">
        <f t="shared" si="19"/>
        <v>0</v>
      </c>
      <c r="S98" s="11">
        <f t="shared" si="19"/>
        <v>0</v>
      </c>
    </row>
    <row r="99" spans="2:19" x14ac:dyDescent="0.35">
      <c r="B99" s="5" t="s">
        <v>66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</row>
    <row r="100" spans="2:19" x14ac:dyDescent="0.35">
      <c r="B100" s="5" t="s">
        <v>67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</row>
    <row r="101" spans="2:19" x14ac:dyDescent="0.35">
      <c r="B101" s="5" t="s">
        <v>68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</row>
    <row r="102" spans="2:19" s="1" customFormat="1" x14ac:dyDescent="0.35">
      <c r="B102" s="9" t="s">
        <v>69</v>
      </c>
      <c r="C102" s="11">
        <f>C103+C117+C124+C133</f>
        <v>0</v>
      </c>
      <c r="D102" s="11">
        <f t="shared" ref="D102:S102" si="20">D103+D117+D124+D133</f>
        <v>0</v>
      </c>
      <c r="E102" s="11">
        <f t="shared" si="20"/>
        <v>0</v>
      </c>
      <c r="F102" s="11">
        <f t="shared" si="20"/>
        <v>0</v>
      </c>
      <c r="G102" s="11">
        <f t="shared" si="20"/>
        <v>0</v>
      </c>
      <c r="H102" s="11">
        <f t="shared" si="20"/>
        <v>0</v>
      </c>
      <c r="I102" s="11">
        <f t="shared" si="20"/>
        <v>0</v>
      </c>
      <c r="J102" s="11">
        <f t="shared" si="20"/>
        <v>0</v>
      </c>
      <c r="K102" s="11">
        <f t="shared" si="20"/>
        <v>0</v>
      </c>
      <c r="L102" s="11">
        <f t="shared" si="20"/>
        <v>0</v>
      </c>
      <c r="M102" s="11">
        <f t="shared" si="20"/>
        <v>0</v>
      </c>
      <c r="N102" s="11">
        <f t="shared" si="20"/>
        <v>0</v>
      </c>
      <c r="O102" s="11">
        <f t="shared" si="20"/>
        <v>0</v>
      </c>
      <c r="P102" s="11">
        <f t="shared" si="20"/>
        <v>0</v>
      </c>
      <c r="Q102" s="11">
        <f t="shared" si="20"/>
        <v>0</v>
      </c>
      <c r="R102" s="11">
        <f t="shared" si="20"/>
        <v>0</v>
      </c>
      <c r="S102" s="11">
        <f t="shared" si="20"/>
        <v>0</v>
      </c>
    </row>
    <row r="103" spans="2:19" s="1" customFormat="1" x14ac:dyDescent="0.35">
      <c r="B103" s="4" t="s">
        <v>70</v>
      </c>
      <c r="C103" s="11">
        <f>C104+C116</f>
        <v>0</v>
      </c>
      <c r="D103" s="11">
        <f t="shared" ref="D103:S103" si="21">D104+D116</f>
        <v>0</v>
      </c>
      <c r="E103" s="11">
        <f t="shared" si="21"/>
        <v>0</v>
      </c>
      <c r="F103" s="11">
        <f t="shared" si="21"/>
        <v>0</v>
      </c>
      <c r="G103" s="11">
        <f t="shared" si="21"/>
        <v>0</v>
      </c>
      <c r="H103" s="11">
        <f t="shared" si="21"/>
        <v>0</v>
      </c>
      <c r="I103" s="11">
        <f t="shared" si="21"/>
        <v>0</v>
      </c>
      <c r="J103" s="11">
        <f t="shared" si="21"/>
        <v>0</v>
      </c>
      <c r="K103" s="11">
        <f t="shared" si="21"/>
        <v>0</v>
      </c>
      <c r="L103" s="11">
        <f t="shared" si="21"/>
        <v>0</v>
      </c>
      <c r="M103" s="11">
        <f t="shared" si="21"/>
        <v>0</v>
      </c>
      <c r="N103" s="11">
        <f t="shared" si="21"/>
        <v>0</v>
      </c>
      <c r="O103" s="11">
        <f t="shared" si="21"/>
        <v>0</v>
      </c>
      <c r="P103" s="11">
        <f t="shared" si="21"/>
        <v>0</v>
      </c>
      <c r="Q103" s="11">
        <f t="shared" si="21"/>
        <v>0</v>
      </c>
      <c r="R103" s="11">
        <f t="shared" si="21"/>
        <v>0</v>
      </c>
      <c r="S103" s="11">
        <f t="shared" si="21"/>
        <v>0</v>
      </c>
    </row>
    <row r="104" spans="2:19" x14ac:dyDescent="0.35">
      <c r="B104" s="5" t="s">
        <v>71</v>
      </c>
      <c r="C104" s="12">
        <f>C105+SUM(C108:C115)</f>
        <v>0</v>
      </c>
      <c r="D104" s="12">
        <f t="shared" ref="D104:S104" si="22">D105+SUM(D108:D115)</f>
        <v>0</v>
      </c>
      <c r="E104" s="12">
        <f t="shared" si="22"/>
        <v>0</v>
      </c>
      <c r="F104" s="12">
        <f t="shared" si="22"/>
        <v>0</v>
      </c>
      <c r="G104" s="12">
        <f t="shared" si="22"/>
        <v>0</v>
      </c>
      <c r="H104" s="12">
        <f t="shared" si="22"/>
        <v>0</v>
      </c>
      <c r="I104" s="12">
        <f t="shared" si="22"/>
        <v>0</v>
      </c>
      <c r="J104" s="12">
        <f t="shared" si="22"/>
        <v>0</v>
      </c>
      <c r="K104" s="12">
        <f t="shared" si="22"/>
        <v>0</v>
      </c>
      <c r="L104" s="12">
        <f t="shared" si="22"/>
        <v>0</v>
      </c>
      <c r="M104" s="12">
        <f t="shared" si="22"/>
        <v>0</v>
      </c>
      <c r="N104" s="12">
        <f t="shared" si="22"/>
        <v>0</v>
      </c>
      <c r="O104" s="12">
        <f t="shared" si="22"/>
        <v>0</v>
      </c>
      <c r="P104" s="12">
        <f t="shared" si="22"/>
        <v>0</v>
      </c>
      <c r="Q104" s="12">
        <f t="shared" si="22"/>
        <v>0</v>
      </c>
      <c r="R104" s="12">
        <f t="shared" si="22"/>
        <v>0</v>
      </c>
      <c r="S104" s="12">
        <f t="shared" si="22"/>
        <v>0</v>
      </c>
    </row>
    <row r="105" spans="2:19" x14ac:dyDescent="0.35">
      <c r="B105" s="7" t="s">
        <v>134</v>
      </c>
      <c r="C105" s="12">
        <f>SUM(C106:C107)</f>
        <v>0</v>
      </c>
      <c r="D105" s="12">
        <f t="shared" ref="D105:S105" si="23">SUM(D106:D107)</f>
        <v>0</v>
      </c>
      <c r="E105" s="12">
        <f t="shared" si="23"/>
        <v>0</v>
      </c>
      <c r="F105" s="12">
        <f t="shared" si="23"/>
        <v>0</v>
      </c>
      <c r="G105" s="12">
        <f t="shared" si="23"/>
        <v>0</v>
      </c>
      <c r="H105" s="12">
        <f t="shared" si="23"/>
        <v>0</v>
      </c>
      <c r="I105" s="12">
        <f t="shared" si="23"/>
        <v>0</v>
      </c>
      <c r="J105" s="12">
        <f t="shared" si="23"/>
        <v>0</v>
      </c>
      <c r="K105" s="12">
        <f t="shared" si="23"/>
        <v>0</v>
      </c>
      <c r="L105" s="12">
        <f t="shared" si="23"/>
        <v>0</v>
      </c>
      <c r="M105" s="12">
        <f t="shared" si="23"/>
        <v>0</v>
      </c>
      <c r="N105" s="12">
        <f t="shared" si="23"/>
        <v>0</v>
      </c>
      <c r="O105" s="12">
        <f t="shared" si="23"/>
        <v>0</v>
      </c>
      <c r="P105" s="12">
        <f t="shared" si="23"/>
        <v>0</v>
      </c>
      <c r="Q105" s="12">
        <f t="shared" si="23"/>
        <v>0</v>
      </c>
      <c r="R105" s="12">
        <f t="shared" si="23"/>
        <v>0</v>
      </c>
      <c r="S105" s="12">
        <f t="shared" si="23"/>
        <v>0</v>
      </c>
    </row>
    <row r="106" spans="2:19" x14ac:dyDescent="0.35">
      <c r="B106" s="8" t="s">
        <v>135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</row>
    <row r="107" spans="2:19" x14ac:dyDescent="0.35">
      <c r="B107" s="8" t="s">
        <v>136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</row>
    <row r="108" spans="2:19" x14ac:dyDescent="0.35">
      <c r="B108" s="7" t="s">
        <v>137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</row>
    <row r="109" spans="2:19" x14ac:dyDescent="0.35">
      <c r="B109" s="7" t="s">
        <v>138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</row>
    <row r="110" spans="2:19" x14ac:dyDescent="0.35">
      <c r="B110" s="7" t="s">
        <v>139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</row>
    <row r="111" spans="2:19" x14ac:dyDescent="0.35">
      <c r="B111" s="7" t="s">
        <v>140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</row>
    <row r="112" spans="2:19" x14ac:dyDescent="0.35">
      <c r="B112" s="7" t="s">
        <v>141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</row>
    <row r="113" spans="2:19" x14ac:dyDescent="0.35">
      <c r="B113" s="7" t="s">
        <v>142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</row>
    <row r="114" spans="2:19" x14ac:dyDescent="0.35">
      <c r="B114" s="7" t="s">
        <v>143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</row>
    <row r="115" spans="2:19" x14ac:dyDescent="0.35">
      <c r="B115" s="7" t="s">
        <v>144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</row>
    <row r="116" spans="2:19" x14ac:dyDescent="0.35">
      <c r="B116" s="5" t="s">
        <v>72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</row>
    <row r="117" spans="2:19" s="1" customFormat="1" x14ac:dyDescent="0.35">
      <c r="B117" s="4" t="s">
        <v>73</v>
      </c>
      <c r="C117" s="11">
        <f>SUM(C118:C123)</f>
        <v>0</v>
      </c>
      <c r="D117" s="11">
        <f t="shared" ref="D117:S117" si="24">SUM(D118:D123)</f>
        <v>0</v>
      </c>
      <c r="E117" s="11">
        <f t="shared" si="24"/>
        <v>0</v>
      </c>
      <c r="F117" s="11">
        <f t="shared" si="24"/>
        <v>0</v>
      </c>
      <c r="G117" s="11">
        <f t="shared" si="24"/>
        <v>0</v>
      </c>
      <c r="H117" s="11">
        <f t="shared" si="24"/>
        <v>0</v>
      </c>
      <c r="I117" s="11">
        <f t="shared" si="24"/>
        <v>0</v>
      </c>
      <c r="J117" s="11">
        <f t="shared" si="24"/>
        <v>0</v>
      </c>
      <c r="K117" s="11">
        <f t="shared" si="24"/>
        <v>0</v>
      </c>
      <c r="L117" s="11">
        <f t="shared" si="24"/>
        <v>0</v>
      </c>
      <c r="M117" s="11">
        <f t="shared" si="24"/>
        <v>0</v>
      </c>
      <c r="N117" s="11">
        <f t="shared" si="24"/>
        <v>0</v>
      </c>
      <c r="O117" s="11">
        <f t="shared" si="24"/>
        <v>0</v>
      </c>
      <c r="P117" s="11">
        <f t="shared" si="24"/>
        <v>0</v>
      </c>
      <c r="Q117" s="11">
        <f t="shared" si="24"/>
        <v>0</v>
      </c>
      <c r="R117" s="11">
        <f t="shared" si="24"/>
        <v>0</v>
      </c>
      <c r="S117" s="11">
        <f t="shared" si="24"/>
        <v>0</v>
      </c>
    </row>
    <row r="118" spans="2:19" x14ac:dyDescent="0.35">
      <c r="B118" s="5" t="s">
        <v>74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</row>
    <row r="119" spans="2:19" x14ac:dyDescent="0.35">
      <c r="B119" s="5" t="s">
        <v>75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</row>
    <row r="120" spans="2:19" x14ac:dyDescent="0.35">
      <c r="B120" s="5" t="s">
        <v>76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</row>
    <row r="121" spans="2:19" x14ac:dyDescent="0.35">
      <c r="B121" s="5" t="s">
        <v>77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</row>
    <row r="122" spans="2:19" x14ac:dyDescent="0.35">
      <c r="B122" s="5" t="s">
        <v>78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</row>
    <row r="123" spans="2:19" x14ac:dyDescent="0.35">
      <c r="B123" s="5" t="s">
        <v>79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</row>
    <row r="124" spans="2:19" s="1" customFormat="1" x14ac:dyDescent="0.35">
      <c r="B124" s="4" t="s">
        <v>80</v>
      </c>
      <c r="C124" s="11">
        <f>SUM(C125:C132)</f>
        <v>0</v>
      </c>
      <c r="D124" s="11">
        <f t="shared" ref="D124:S124" si="25">SUM(D125:D132)</f>
        <v>0</v>
      </c>
      <c r="E124" s="11">
        <f t="shared" si="25"/>
        <v>0</v>
      </c>
      <c r="F124" s="11">
        <f t="shared" si="25"/>
        <v>0</v>
      </c>
      <c r="G124" s="11">
        <f t="shared" si="25"/>
        <v>0</v>
      </c>
      <c r="H124" s="11">
        <f t="shared" si="25"/>
        <v>0</v>
      </c>
      <c r="I124" s="11">
        <f t="shared" si="25"/>
        <v>0</v>
      </c>
      <c r="J124" s="11">
        <f t="shared" si="25"/>
        <v>0</v>
      </c>
      <c r="K124" s="11">
        <f t="shared" si="25"/>
        <v>0</v>
      </c>
      <c r="L124" s="11">
        <f t="shared" si="25"/>
        <v>0</v>
      </c>
      <c r="M124" s="11">
        <f t="shared" si="25"/>
        <v>0</v>
      </c>
      <c r="N124" s="11">
        <f t="shared" si="25"/>
        <v>0</v>
      </c>
      <c r="O124" s="11">
        <f t="shared" si="25"/>
        <v>0</v>
      </c>
      <c r="P124" s="11">
        <f t="shared" si="25"/>
        <v>0</v>
      </c>
      <c r="Q124" s="11">
        <f t="shared" si="25"/>
        <v>0</v>
      </c>
      <c r="R124" s="11">
        <f t="shared" si="25"/>
        <v>0</v>
      </c>
      <c r="S124" s="11">
        <f t="shared" si="25"/>
        <v>0</v>
      </c>
    </row>
    <row r="125" spans="2:19" x14ac:dyDescent="0.35">
      <c r="B125" s="5" t="s">
        <v>81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</row>
    <row r="126" spans="2:19" x14ac:dyDescent="0.35">
      <c r="B126" s="5" t="s">
        <v>82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</row>
    <row r="127" spans="2:19" x14ac:dyDescent="0.35">
      <c r="B127" s="5" t="s">
        <v>83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</row>
    <row r="128" spans="2:19" x14ac:dyDescent="0.35">
      <c r="B128" s="5" t="s">
        <v>84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</row>
    <row r="129" spans="2:19" x14ac:dyDescent="0.35">
      <c r="B129" s="5" t="s">
        <v>85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</row>
    <row r="130" spans="2:19" x14ac:dyDescent="0.35">
      <c r="B130" s="5" t="s">
        <v>86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</row>
    <row r="131" spans="2:19" x14ac:dyDescent="0.35">
      <c r="B131" s="5" t="s">
        <v>87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</row>
    <row r="132" spans="2:19" x14ac:dyDescent="0.35">
      <c r="B132" s="5" t="s">
        <v>88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</row>
    <row r="133" spans="2:19" s="1" customFormat="1" x14ac:dyDescent="0.35">
      <c r="B133" s="4" t="s">
        <v>89</v>
      </c>
      <c r="C133" s="11">
        <f>SUM(C134:C135)</f>
        <v>0</v>
      </c>
      <c r="D133" s="11">
        <f t="shared" ref="D133:S133" si="26">SUM(D134:D135)</f>
        <v>0</v>
      </c>
      <c r="E133" s="11">
        <f t="shared" si="26"/>
        <v>0</v>
      </c>
      <c r="F133" s="11">
        <f t="shared" si="26"/>
        <v>0</v>
      </c>
      <c r="G133" s="11">
        <f t="shared" si="26"/>
        <v>0</v>
      </c>
      <c r="H133" s="11">
        <f t="shared" si="26"/>
        <v>0</v>
      </c>
      <c r="I133" s="11">
        <f t="shared" si="26"/>
        <v>0</v>
      </c>
      <c r="J133" s="11">
        <f t="shared" si="26"/>
        <v>0</v>
      </c>
      <c r="K133" s="11">
        <f t="shared" si="26"/>
        <v>0</v>
      </c>
      <c r="L133" s="11">
        <f t="shared" si="26"/>
        <v>0</v>
      </c>
      <c r="M133" s="11">
        <f t="shared" si="26"/>
        <v>0</v>
      </c>
      <c r="N133" s="11">
        <f t="shared" si="26"/>
        <v>0</v>
      </c>
      <c r="O133" s="11">
        <f t="shared" si="26"/>
        <v>0</v>
      </c>
      <c r="P133" s="11">
        <f t="shared" si="26"/>
        <v>0</v>
      </c>
      <c r="Q133" s="11">
        <f t="shared" si="26"/>
        <v>0</v>
      </c>
      <c r="R133" s="11">
        <f t="shared" si="26"/>
        <v>0</v>
      </c>
      <c r="S133" s="11">
        <f t="shared" si="26"/>
        <v>0</v>
      </c>
    </row>
    <row r="134" spans="2:19" x14ac:dyDescent="0.35">
      <c r="B134" s="5" t="s">
        <v>90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</row>
    <row r="135" spans="2:19" x14ac:dyDescent="0.35">
      <c r="B135" s="5" t="s">
        <v>91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</row>
    <row r="136" spans="2:19" s="1" customFormat="1" x14ac:dyDescent="0.35">
      <c r="B136" s="3" t="s">
        <v>92</v>
      </c>
      <c r="C136" s="11">
        <f>C137+C141+C142+C145+C148</f>
        <v>0</v>
      </c>
      <c r="D136" s="11">
        <f t="shared" ref="D136:S136" si="27">D137+D141+D142+D145+D148</f>
        <v>0</v>
      </c>
      <c r="E136" s="11">
        <f t="shared" si="27"/>
        <v>0</v>
      </c>
      <c r="F136" s="11">
        <f t="shared" si="27"/>
        <v>0</v>
      </c>
      <c r="G136" s="11">
        <f t="shared" si="27"/>
        <v>0</v>
      </c>
      <c r="H136" s="11">
        <f t="shared" si="27"/>
        <v>0</v>
      </c>
      <c r="I136" s="11">
        <f t="shared" si="27"/>
        <v>0</v>
      </c>
      <c r="J136" s="11">
        <f t="shared" si="27"/>
        <v>0</v>
      </c>
      <c r="K136" s="11">
        <f t="shared" si="27"/>
        <v>0</v>
      </c>
      <c r="L136" s="11">
        <f t="shared" si="27"/>
        <v>0</v>
      </c>
      <c r="M136" s="11">
        <f t="shared" si="27"/>
        <v>0</v>
      </c>
      <c r="N136" s="11">
        <f t="shared" si="27"/>
        <v>0</v>
      </c>
      <c r="O136" s="11">
        <f t="shared" si="27"/>
        <v>0</v>
      </c>
      <c r="P136" s="11">
        <f t="shared" si="27"/>
        <v>0</v>
      </c>
      <c r="Q136" s="11">
        <f t="shared" si="27"/>
        <v>0</v>
      </c>
      <c r="R136" s="11">
        <f t="shared" si="27"/>
        <v>0</v>
      </c>
      <c r="S136" s="11">
        <f t="shared" si="27"/>
        <v>0</v>
      </c>
    </row>
    <row r="137" spans="2:19" s="1" customFormat="1" x14ac:dyDescent="0.35">
      <c r="B137" s="4" t="s">
        <v>93</v>
      </c>
      <c r="C137" s="11">
        <f>SUM(C138:C140)</f>
        <v>0</v>
      </c>
      <c r="D137" s="11">
        <f t="shared" ref="D137:S137" si="28">SUM(D138:D140)</f>
        <v>0</v>
      </c>
      <c r="E137" s="11">
        <f t="shared" si="28"/>
        <v>0</v>
      </c>
      <c r="F137" s="11">
        <f t="shared" si="28"/>
        <v>0</v>
      </c>
      <c r="G137" s="11">
        <f t="shared" si="28"/>
        <v>0</v>
      </c>
      <c r="H137" s="11">
        <f t="shared" si="28"/>
        <v>0</v>
      </c>
      <c r="I137" s="11">
        <f t="shared" si="28"/>
        <v>0</v>
      </c>
      <c r="J137" s="11">
        <f t="shared" si="28"/>
        <v>0</v>
      </c>
      <c r="K137" s="11">
        <f t="shared" si="28"/>
        <v>0</v>
      </c>
      <c r="L137" s="11">
        <f t="shared" si="28"/>
        <v>0</v>
      </c>
      <c r="M137" s="11">
        <f t="shared" si="28"/>
        <v>0</v>
      </c>
      <c r="N137" s="11">
        <f t="shared" si="28"/>
        <v>0</v>
      </c>
      <c r="O137" s="11">
        <f t="shared" si="28"/>
        <v>0</v>
      </c>
      <c r="P137" s="11">
        <f t="shared" si="28"/>
        <v>0</v>
      </c>
      <c r="Q137" s="11">
        <f t="shared" si="28"/>
        <v>0</v>
      </c>
      <c r="R137" s="11">
        <f t="shared" si="28"/>
        <v>0</v>
      </c>
      <c r="S137" s="11">
        <f t="shared" si="28"/>
        <v>0</v>
      </c>
    </row>
    <row r="138" spans="2:19" x14ac:dyDescent="0.35">
      <c r="B138" s="10" t="s">
        <v>145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</row>
    <row r="139" spans="2:19" x14ac:dyDescent="0.35">
      <c r="B139" s="10" t="s">
        <v>146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</row>
    <row r="140" spans="2:19" x14ac:dyDescent="0.35">
      <c r="B140" s="10" t="s">
        <v>147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</row>
    <row r="141" spans="2:19" s="1" customFormat="1" x14ac:dyDescent="0.35">
      <c r="B141" s="4" t="s">
        <v>94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</row>
    <row r="142" spans="2:19" s="1" customFormat="1" x14ac:dyDescent="0.35">
      <c r="B142" s="4" t="s">
        <v>95</v>
      </c>
      <c r="C142" s="11">
        <f>SUM(C143:C144)</f>
        <v>0</v>
      </c>
      <c r="D142" s="11">
        <f t="shared" ref="D142:S142" si="29">SUM(D143:D144)</f>
        <v>0</v>
      </c>
      <c r="E142" s="11">
        <f t="shared" si="29"/>
        <v>0</v>
      </c>
      <c r="F142" s="11">
        <f t="shared" si="29"/>
        <v>0</v>
      </c>
      <c r="G142" s="11">
        <f t="shared" si="29"/>
        <v>0</v>
      </c>
      <c r="H142" s="11">
        <f t="shared" si="29"/>
        <v>0</v>
      </c>
      <c r="I142" s="11">
        <f t="shared" si="29"/>
        <v>0</v>
      </c>
      <c r="J142" s="11">
        <f t="shared" si="29"/>
        <v>0</v>
      </c>
      <c r="K142" s="11">
        <f t="shared" si="29"/>
        <v>0</v>
      </c>
      <c r="L142" s="11">
        <f t="shared" si="29"/>
        <v>0</v>
      </c>
      <c r="M142" s="11">
        <f t="shared" si="29"/>
        <v>0</v>
      </c>
      <c r="N142" s="11">
        <f t="shared" si="29"/>
        <v>0</v>
      </c>
      <c r="O142" s="11">
        <f t="shared" si="29"/>
        <v>0</v>
      </c>
      <c r="P142" s="11">
        <f t="shared" si="29"/>
        <v>0</v>
      </c>
      <c r="Q142" s="11">
        <f t="shared" si="29"/>
        <v>0</v>
      </c>
      <c r="R142" s="11">
        <f t="shared" si="29"/>
        <v>0</v>
      </c>
      <c r="S142" s="11">
        <f t="shared" si="29"/>
        <v>0</v>
      </c>
    </row>
    <row r="143" spans="2:19" x14ac:dyDescent="0.35">
      <c r="B143" s="10" t="s">
        <v>148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</row>
    <row r="144" spans="2:19" x14ac:dyDescent="0.35">
      <c r="B144" s="10" t="s">
        <v>149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</row>
    <row r="145" spans="2:19" s="1" customFormat="1" x14ac:dyDescent="0.35">
      <c r="B145" s="4" t="s">
        <v>96</v>
      </c>
      <c r="C145" s="11">
        <f>SUM(C146:C147)</f>
        <v>0</v>
      </c>
      <c r="D145" s="11">
        <f t="shared" ref="D145:S145" si="30">SUM(D146:D147)</f>
        <v>0</v>
      </c>
      <c r="E145" s="11">
        <f t="shared" si="30"/>
        <v>0</v>
      </c>
      <c r="F145" s="11">
        <f t="shared" si="30"/>
        <v>0</v>
      </c>
      <c r="G145" s="11">
        <f t="shared" si="30"/>
        <v>0</v>
      </c>
      <c r="H145" s="11">
        <f t="shared" si="30"/>
        <v>0</v>
      </c>
      <c r="I145" s="11">
        <f t="shared" si="30"/>
        <v>0</v>
      </c>
      <c r="J145" s="11">
        <f t="shared" si="30"/>
        <v>0</v>
      </c>
      <c r="K145" s="11">
        <f t="shared" si="30"/>
        <v>0</v>
      </c>
      <c r="L145" s="11">
        <f t="shared" si="30"/>
        <v>0</v>
      </c>
      <c r="M145" s="11">
        <f t="shared" si="30"/>
        <v>0</v>
      </c>
      <c r="N145" s="11">
        <f t="shared" si="30"/>
        <v>0</v>
      </c>
      <c r="O145" s="11">
        <f t="shared" si="30"/>
        <v>0</v>
      </c>
      <c r="P145" s="11">
        <f t="shared" si="30"/>
        <v>0</v>
      </c>
      <c r="Q145" s="11">
        <f t="shared" si="30"/>
        <v>0</v>
      </c>
      <c r="R145" s="11">
        <f t="shared" si="30"/>
        <v>0</v>
      </c>
      <c r="S145" s="11">
        <f t="shared" si="30"/>
        <v>0</v>
      </c>
    </row>
    <row r="146" spans="2:19" x14ac:dyDescent="0.35">
      <c r="B146" s="10" t="s">
        <v>150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</row>
    <row r="147" spans="2:19" x14ac:dyDescent="0.35">
      <c r="B147" s="10" t="s">
        <v>151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</row>
    <row r="148" spans="2:19" s="1" customFormat="1" x14ac:dyDescent="0.35">
      <c r="B148" s="4" t="s">
        <v>97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</row>
    <row r="149" spans="2:19" s="1" customFormat="1" x14ac:dyDescent="0.35">
      <c r="B149" s="3" t="s">
        <v>98</v>
      </c>
      <c r="C149" s="11">
        <f>SUM(C150:C151)</f>
        <v>0</v>
      </c>
      <c r="D149" s="11">
        <f t="shared" ref="D149:S149" si="31">SUM(D150:D151)</f>
        <v>0</v>
      </c>
      <c r="E149" s="11">
        <f t="shared" si="31"/>
        <v>0</v>
      </c>
      <c r="F149" s="11">
        <f t="shared" si="31"/>
        <v>0</v>
      </c>
      <c r="G149" s="11">
        <f t="shared" si="31"/>
        <v>0</v>
      </c>
      <c r="H149" s="11">
        <f t="shared" si="31"/>
        <v>0</v>
      </c>
      <c r="I149" s="11">
        <f t="shared" si="31"/>
        <v>0</v>
      </c>
      <c r="J149" s="11">
        <f t="shared" si="31"/>
        <v>0</v>
      </c>
      <c r="K149" s="11">
        <f t="shared" si="31"/>
        <v>0</v>
      </c>
      <c r="L149" s="11">
        <f t="shared" si="31"/>
        <v>0</v>
      </c>
      <c r="M149" s="11">
        <f t="shared" si="31"/>
        <v>0</v>
      </c>
      <c r="N149" s="11">
        <f t="shared" si="31"/>
        <v>0</v>
      </c>
      <c r="O149" s="11">
        <f t="shared" si="31"/>
        <v>0</v>
      </c>
      <c r="P149" s="11">
        <f t="shared" si="31"/>
        <v>0</v>
      </c>
      <c r="Q149" s="11">
        <f t="shared" si="31"/>
        <v>0</v>
      </c>
      <c r="R149" s="11">
        <f t="shared" si="31"/>
        <v>0</v>
      </c>
      <c r="S149" s="11">
        <f t="shared" si="31"/>
        <v>0</v>
      </c>
    </row>
    <row r="150" spans="2:19" s="1" customFormat="1" x14ac:dyDescent="0.35">
      <c r="B150" s="4" t="s">
        <v>99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</row>
    <row r="151" spans="2:19" s="1" customFormat="1" x14ac:dyDescent="0.35">
      <c r="B151" s="4" t="s">
        <v>100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</row>
    <row r="152" spans="2:19" s="1" customFormat="1" x14ac:dyDescent="0.35">
      <c r="B152" s="9" t="s">
        <v>173</v>
      </c>
      <c r="C152" s="12">
        <f>SUM(C153:C154)</f>
        <v>0</v>
      </c>
      <c r="D152" s="12">
        <f t="shared" ref="D152:S152" si="32">SUM(D153:D154)</f>
        <v>0</v>
      </c>
      <c r="E152" s="12">
        <f t="shared" si="32"/>
        <v>0</v>
      </c>
      <c r="F152" s="12">
        <f t="shared" si="32"/>
        <v>0</v>
      </c>
      <c r="G152" s="12">
        <f t="shared" si="32"/>
        <v>0</v>
      </c>
      <c r="H152" s="12">
        <f t="shared" si="32"/>
        <v>0</v>
      </c>
      <c r="I152" s="12">
        <f t="shared" si="32"/>
        <v>0</v>
      </c>
      <c r="J152" s="12">
        <f t="shared" si="32"/>
        <v>0</v>
      </c>
      <c r="K152" s="12">
        <f t="shared" si="32"/>
        <v>0</v>
      </c>
      <c r="L152" s="12">
        <f t="shared" si="32"/>
        <v>0</v>
      </c>
      <c r="M152" s="12">
        <f t="shared" si="32"/>
        <v>0</v>
      </c>
      <c r="N152" s="12">
        <f t="shared" si="32"/>
        <v>0</v>
      </c>
      <c r="O152" s="12">
        <f t="shared" si="32"/>
        <v>0</v>
      </c>
      <c r="P152" s="12">
        <f t="shared" si="32"/>
        <v>0</v>
      </c>
      <c r="Q152" s="12">
        <f t="shared" si="32"/>
        <v>0</v>
      </c>
      <c r="R152" s="12">
        <f t="shared" si="32"/>
        <v>0</v>
      </c>
      <c r="S152" s="12">
        <f t="shared" si="32"/>
        <v>0</v>
      </c>
    </row>
    <row r="153" spans="2:19" s="1" customFormat="1" x14ac:dyDescent="0.35">
      <c r="B153" s="4" t="s">
        <v>174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s="1" customFormat="1" x14ac:dyDescent="0.35">
      <c r="B154" s="4" t="s">
        <v>175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s="1" customFormat="1" x14ac:dyDescent="0.35">
      <c r="B155" s="16" t="s">
        <v>155</v>
      </c>
      <c r="C155" s="11">
        <f>C4+C47+C102+C136+C149</f>
        <v>47.993026895711147</v>
      </c>
      <c r="D155" s="11">
        <f t="shared" ref="D155:S155" si="33">D4+D47+D102+D136+D149</f>
        <v>50.542347861354486</v>
      </c>
      <c r="E155" s="11">
        <f t="shared" si="33"/>
        <v>52.777595682151308</v>
      </c>
      <c r="F155" s="11">
        <f t="shared" si="33"/>
        <v>54.961731329828609</v>
      </c>
      <c r="G155" s="11">
        <f t="shared" si="33"/>
        <v>57.083071630354311</v>
      </c>
      <c r="H155" s="11">
        <f t="shared" si="33"/>
        <v>88.262570885801182</v>
      </c>
      <c r="I155" s="11">
        <f t="shared" si="33"/>
        <v>82.401742440430993</v>
      </c>
      <c r="J155" s="11">
        <f t="shared" si="33"/>
        <v>77.537479824366358</v>
      </c>
      <c r="K155" s="11">
        <f t="shared" si="33"/>
        <v>95.938813901336388</v>
      </c>
      <c r="L155" s="11">
        <f t="shared" si="33"/>
        <v>104.75428073015937</v>
      </c>
      <c r="M155" s="11">
        <f t="shared" si="33"/>
        <v>114.57624698735421</v>
      </c>
      <c r="N155" s="11">
        <f t="shared" si="33"/>
        <v>146.05064424821614</v>
      </c>
      <c r="O155" s="11">
        <f t="shared" si="33"/>
        <v>167.89229637181623</v>
      </c>
      <c r="P155" s="11">
        <f t="shared" si="33"/>
        <v>260.38478529596392</v>
      </c>
      <c r="Q155" s="11">
        <f t="shared" si="33"/>
        <v>264.63798648789236</v>
      </c>
      <c r="R155" s="11">
        <f t="shared" si="33"/>
        <v>269.03044249682239</v>
      </c>
      <c r="S155" s="11">
        <f t="shared" si="33"/>
        <v>282.10414849414769</v>
      </c>
    </row>
  </sheetData>
  <mergeCells count="1">
    <mergeCell ref="C2:S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FCD1-4366-43C8-A052-308A2A9097EA}">
  <dimension ref="B1:X161"/>
  <sheetViews>
    <sheetView showGridLines="0" tabSelected="1" zoomScale="55" zoomScaleNormal="55" workbookViewId="0">
      <pane xSplit="2" ySplit="3" topLeftCell="C127" activePane="bottomRight" state="frozen"/>
      <selection pane="topRight" activeCell="C1" sqref="C1"/>
      <selection pane="bottomLeft" activeCell="A3" sqref="A3"/>
      <selection pane="bottomRight" activeCell="L146" sqref="L146"/>
    </sheetView>
  </sheetViews>
  <sheetFormatPr baseColWidth="10" defaultRowHeight="14.5" x14ac:dyDescent="0.35"/>
  <cols>
    <col min="1" max="1" width="4.1796875" customWidth="1"/>
    <col min="2" max="2" width="83.7265625" bestFit="1" customWidth="1"/>
    <col min="3" max="3" width="11.54296875" style="14" bestFit="1" customWidth="1"/>
    <col min="4" max="4" width="12" style="14" bestFit="1" customWidth="1"/>
    <col min="5" max="5" width="11.54296875" style="14" bestFit="1" customWidth="1"/>
    <col min="6" max="10" width="12" style="14" bestFit="1" customWidth="1"/>
    <col min="11" max="12" width="11.54296875" style="14" bestFit="1" customWidth="1"/>
    <col min="13" max="13" width="12" style="14" bestFit="1" customWidth="1"/>
    <col min="14" max="17" width="11.54296875" style="14" bestFit="1" customWidth="1"/>
    <col min="18" max="19" width="12" style="14" bestFit="1" customWidth="1"/>
  </cols>
  <sheetData>
    <row r="1" spans="2:21" ht="9.75" customHeight="1" x14ac:dyDescent="0.35"/>
    <row r="2" spans="2:21" x14ac:dyDescent="0.35">
      <c r="C2" s="30" t="s">
        <v>166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2:21" x14ac:dyDescent="0.35">
      <c r="B3" s="2" t="s">
        <v>0</v>
      </c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  <c r="S3" s="15">
        <v>2016</v>
      </c>
    </row>
    <row r="4" spans="2:21" s="1" customFormat="1" x14ac:dyDescent="0.35">
      <c r="B4" s="3" t="s">
        <v>1</v>
      </c>
      <c r="C4" s="11">
        <f>'GHG Inventory CO2 emissions'!C4*'Global Warming Potential'!$C$4+'GHG Inventory CH4 emissions'!C4*'Global Warming Potential'!$C$5+'GHG Inventory N2O emissions'!C4*'Global Warming Potential'!$C$6+'GHG Inventory HFC emissions'!C4</f>
        <v>2323.1513206620457</v>
      </c>
      <c r="D4" s="11">
        <f>'GHG Inventory CO2 emissions'!D4*'Global Warming Potential'!$C$4+'GHG Inventory CH4 emissions'!D4*'Global Warming Potential'!$C$5+'GHG Inventory N2O emissions'!D4*'Global Warming Potential'!$C$6+'GHG Inventory HFC emissions'!D4</f>
        <v>2492.0951652195363</v>
      </c>
      <c r="E4" s="11">
        <f>'GHG Inventory CO2 emissions'!E4*'Global Warming Potential'!$C$4+'GHG Inventory CH4 emissions'!E4*'Global Warming Potential'!$C$5+'GHG Inventory N2O emissions'!E4*'Global Warming Potential'!$C$6+'GHG Inventory HFC emissions'!E4</f>
        <v>2523.9923817999475</v>
      </c>
      <c r="F4" s="11">
        <f>'GHG Inventory CO2 emissions'!F4*'Global Warming Potential'!$C$4+'GHG Inventory CH4 emissions'!F4*'Global Warming Potential'!$C$5+'GHG Inventory N2O emissions'!F4*'Global Warming Potential'!$C$6+'GHG Inventory HFC emissions'!F4</f>
        <v>2678.1098457641574</v>
      </c>
      <c r="G4" s="11">
        <f>'GHG Inventory CO2 emissions'!G4*'Global Warming Potential'!$C$4+'GHG Inventory CH4 emissions'!G4*'Global Warming Potential'!$C$5+'GHG Inventory N2O emissions'!G4*'Global Warming Potential'!$C$6+'GHG Inventory HFC emissions'!G4</f>
        <v>2687.2009157851312</v>
      </c>
      <c r="H4" s="11">
        <f>'GHG Inventory CO2 emissions'!H4*'Global Warming Potential'!$C$4+'GHG Inventory CH4 emissions'!H4*'Global Warming Potential'!$C$5+'GHG Inventory N2O emissions'!H4*'Global Warming Potential'!$C$6+'GHG Inventory HFC emissions'!H4</f>
        <v>2874.1688093240364</v>
      </c>
      <c r="I4" s="11">
        <f>'GHG Inventory CO2 emissions'!I4*'Global Warming Potential'!$C$4+'GHG Inventory CH4 emissions'!I4*'Global Warming Potential'!$C$5+'GHG Inventory N2O emissions'!I4*'Global Warming Potential'!$C$6+'GHG Inventory HFC emissions'!I4</f>
        <v>3236.141093564424</v>
      </c>
      <c r="J4" s="11">
        <f>'GHG Inventory CO2 emissions'!J4*'Global Warming Potential'!$C$4+'GHG Inventory CH4 emissions'!J4*'Global Warming Potential'!$C$5+'GHG Inventory N2O emissions'!J4*'Global Warming Potential'!$C$6+'GHG Inventory HFC emissions'!J4</f>
        <v>3403.2061176212819</v>
      </c>
      <c r="K4" s="11">
        <f>'GHG Inventory CO2 emissions'!K4*'Global Warming Potential'!$C$4+'GHG Inventory CH4 emissions'!K4*'Global Warming Potential'!$C$5+'GHG Inventory N2O emissions'!K4*'Global Warming Potential'!$C$6+'GHG Inventory HFC emissions'!K4</f>
        <v>3507.7086146850265</v>
      </c>
      <c r="L4" s="11">
        <f>'GHG Inventory CO2 emissions'!L4*'Global Warming Potential'!$C$4+'GHG Inventory CH4 emissions'!L4*'Global Warming Potential'!$C$5+'GHG Inventory N2O emissions'!L4*'Global Warming Potential'!$C$6+'GHG Inventory HFC emissions'!L4</f>
        <v>3457.0695000181249</v>
      </c>
      <c r="M4" s="11">
        <f>'GHG Inventory CO2 emissions'!M4*'Global Warming Potential'!$C$4+'GHG Inventory CH4 emissions'!M4*'Global Warming Potential'!$C$5+'GHG Inventory N2O emissions'!M4*'Global Warming Potential'!$C$6+'GHG Inventory HFC emissions'!M4</f>
        <v>3715.957356075035</v>
      </c>
      <c r="N4" s="11">
        <f>'GHG Inventory CO2 emissions'!N4*'Global Warming Potential'!$C$4+'GHG Inventory CH4 emissions'!N4*'Global Warming Potential'!$C$5+'GHG Inventory N2O emissions'!N4*'Global Warming Potential'!$C$6+'GHG Inventory HFC emissions'!N4</f>
        <v>3727.5599855567489</v>
      </c>
      <c r="O4" s="11">
        <f>'GHG Inventory CO2 emissions'!O4*'Global Warming Potential'!$C$4+'GHG Inventory CH4 emissions'!O4*'Global Warming Potential'!$C$5+'GHG Inventory N2O emissions'!O4*'Global Warming Potential'!$C$6+'GHG Inventory HFC emissions'!O4</f>
        <v>3825.3976390623302</v>
      </c>
      <c r="P4" s="11">
        <f>'GHG Inventory CO2 emissions'!P4*'Global Warming Potential'!$C$4+'GHG Inventory CH4 emissions'!P4*'Global Warming Potential'!$C$5+'GHG Inventory N2O emissions'!P4*'Global Warming Potential'!$C$6+'GHG Inventory HFC emissions'!P4</f>
        <v>3935.0719502442876</v>
      </c>
      <c r="Q4" s="11">
        <f>'GHG Inventory CO2 emissions'!Q4*'Global Warming Potential'!$C$4+'GHG Inventory CH4 emissions'!Q4*'Global Warming Potential'!$C$5+'GHG Inventory N2O emissions'!Q4*'Global Warming Potential'!$C$6+'GHG Inventory HFC emissions'!Q4</f>
        <v>3990.8941057811703</v>
      </c>
      <c r="R4" s="11">
        <f>'GHG Inventory CO2 emissions'!R4*'Global Warming Potential'!$C$4+'GHG Inventory CH4 emissions'!R4*'Global Warming Potential'!$C$5+'GHG Inventory N2O emissions'!R4*'Global Warming Potential'!$C$6+'GHG Inventory HFC emissions'!R4</f>
        <v>4043.9937363753756</v>
      </c>
      <c r="S4" s="11">
        <f>'GHG Inventory CO2 emissions'!S4*'Global Warming Potential'!$C$4+'GHG Inventory CH4 emissions'!S4*'Global Warming Potential'!$C$5+'GHG Inventory N2O emissions'!S4*'Global Warming Potential'!$C$6+'GHG Inventory HFC emissions'!S4</f>
        <v>4182.6168218401808</v>
      </c>
      <c r="T4" s="22">
        <f>(S4-C4)/C4</f>
        <v>0.80040653600137823</v>
      </c>
      <c r="U4" s="28">
        <f>S4/$S$156</f>
        <v>0.81408971904629701</v>
      </c>
    </row>
    <row r="5" spans="2:21" s="1" customFormat="1" x14ac:dyDescent="0.35">
      <c r="B5" s="4" t="s">
        <v>2</v>
      </c>
      <c r="C5" s="11">
        <f>'GHG Inventory CO2 emissions'!C5*'Global Warming Potential'!$C$4+'GHG Inventory CH4 emissions'!C5*'Global Warming Potential'!$C$5+'GHG Inventory N2O emissions'!C5*'Global Warming Potential'!$C$6+'GHG Inventory HFC emissions'!C5</f>
        <v>2323.1513206620457</v>
      </c>
      <c r="D5" s="11">
        <f>'GHG Inventory CO2 emissions'!D5*'Global Warming Potential'!$C$4+'GHG Inventory CH4 emissions'!D5*'Global Warming Potential'!$C$5+'GHG Inventory N2O emissions'!D5*'Global Warming Potential'!$C$6+'GHG Inventory HFC emissions'!D5</f>
        <v>2492.0951652195363</v>
      </c>
      <c r="E5" s="11">
        <f>'GHG Inventory CO2 emissions'!E5*'Global Warming Potential'!$C$4+'GHG Inventory CH4 emissions'!E5*'Global Warming Potential'!$C$5+'GHG Inventory N2O emissions'!E5*'Global Warming Potential'!$C$6+'GHG Inventory HFC emissions'!E5</f>
        <v>2523.9923817999475</v>
      </c>
      <c r="F5" s="11">
        <f>'GHG Inventory CO2 emissions'!F5*'Global Warming Potential'!$C$4+'GHG Inventory CH4 emissions'!F5*'Global Warming Potential'!$C$5+'GHG Inventory N2O emissions'!F5*'Global Warming Potential'!$C$6+'GHG Inventory HFC emissions'!F5</f>
        <v>2678.1098457641574</v>
      </c>
      <c r="G5" s="11">
        <f>'GHG Inventory CO2 emissions'!G5*'Global Warming Potential'!$C$4+'GHG Inventory CH4 emissions'!G5*'Global Warming Potential'!$C$5+'GHG Inventory N2O emissions'!G5*'Global Warming Potential'!$C$6+'GHG Inventory HFC emissions'!G5</f>
        <v>2687.2009157851312</v>
      </c>
      <c r="H5" s="11">
        <f>'GHG Inventory CO2 emissions'!H5*'Global Warming Potential'!$C$4+'GHG Inventory CH4 emissions'!H5*'Global Warming Potential'!$C$5+'GHG Inventory N2O emissions'!H5*'Global Warming Potential'!$C$6+'GHG Inventory HFC emissions'!H5</f>
        <v>2874.1688093240364</v>
      </c>
      <c r="I5" s="11">
        <f>'GHG Inventory CO2 emissions'!I5*'Global Warming Potential'!$C$4+'GHG Inventory CH4 emissions'!I5*'Global Warming Potential'!$C$5+'GHG Inventory N2O emissions'!I5*'Global Warming Potential'!$C$6+'GHG Inventory HFC emissions'!I5</f>
        <v>3236.141093564424</v>
      </c>
      <c r="J5" s="11">
        <f>'GHG Inventory CO2 emissions'!J5*'Global Warming Potential'!$C$4+'GHG Inventory CH4 emissions'!J5*'Global Warming Potential'!$C$5+'GHG Inventory N2O emissions'!J5*'Global Warming Potential'!$C$6+'GHG Inventory HFC emissions'!J5</f>
        <v>3403.2061176212819</v>
      </c>
      <c r="K5" s="11">
        <f>'GHG Inventory CO2 emissions'!K5*'Global Warming Potential'!$C$4+'GHG Inventory CH4 emissions'!K5*'Global Warming Potential'!$C$5+'GHG Inventory N2O emissions'!K5*'Global Warming Potential'!$C$6+'GHG Inventory HFC emissions'!K5</f>
        <v>3507.7086146850265</v>
      </c>
      <c r="L5" s="11">
        <f>'GHG Inventory CO2 emissions'!L5*'Global Warming Potential'!$C$4+'GHG Inventory CH4 emissions'!L5*'Global Warming Potential'!$C$5+'GHG Inventory N2O emissions'!L5*'Global Warming Potential'!$C$6+'GHG Inventory HFC emissions'!L5</f>
        <v>3457.0695000181249</v>
      </c>
      <c r="M5" s="11">
        <f>'GHG Inventory CO2 emissions'!M5*'Global Warming Potential'!$C$4+'GHG Inventory CH4 emissions'!M5*'Global Warming Potential'!$C$5+'GHG Inventory N2O emissions'!M5*'Global Warming Potential'!$C$6+'GHG Inventory HFC emissions'!M5</f>
        <v>3715.957356075035</v>
      </c>
      <c r="N5" s="11">
        <f>'GHG Inventory CO2 emissions'!N5*'Global Warming Potential'!$C$4+'GHG Inventory CH4 emissions'!N5*'Global Warming Potential'!$C$5+'GHG Inventory N2O emissions'!N5*'Global Warming Potential'!$C$6+'GHG Inventory HFC emissions'!N5</f>
        <v>3727.5599855567489</v>
      </c>
      <c r="O5" s="11">
        <f>'GHG Inventory CO2 emissions'!O5*'Global Warming Potential'!$C$4+'GHG Inventory CH4 emissions'!O5*'Global Warming Potential'!$C$5+'GHG Inventory N2O emissions'!O5*'Global Warming Potential'!$C$6+'GHG Inventory HFC emissions'!O5</f>
        <v>3825.3976390623302</v>
      </c>
      <c r="P5" s="11">
        <f>'GHG Inventory CO2 emissions'!P5*'Global Warming Potential'!$C$4+'GHG Inventory CH4 emissions'!P5*'Global Warming Potential'!$C$5+'GHG Inventory N2O emissions'!P5*'Global Warming Potential'!$C$6+'GHG Inventory HFC emissions'!P5</f>
        <v>3935.0719502442876</v>
      </c>
      <c r="Q5" s="11">
        <f>'GHG Inventory CO2 emissions'!Q5*'Global Warming Potential'!$C$4+'GHG Inventory CH4 emissions'!Q5*'Global Warming Potential'!$C$5+'GHG Inventory N2O emissions'!Q5*'Global Warming Potential'!$C$6+'GHG Inventory HFC emissions'!Q5</f>
        <v>3990.8941057811703</v>
      </c>
      <c r="R5" s="11">
        <f>'GHG Inventory CO2 emissions'!R5*'Global Warming Potential'!$C$4+'GHG Inventory CH4 emissions'!R5*'Global Warming Potential'!$C$5+'GHG Inventory N2O emissions'!R5*'Global Warming Potential'!$C$6+'GHG Inventory HFC emissions'!R5</f>
        <v>4043.9937363753756</v>
      </c>
      <c r="S5" s="11">
        <f>'GHG Inventory CO2 emissions'!S5*'Global Warming Potential'!$C$4+'GHG Inventory CH4 emissions'!S5*'Global Warming Potential'!$C$5+'GHG Inventory N2O emissions'!S5*'Global Warming Potential'!$C$6+'GHG Inventory HFC emissions'!S5</f>
        <v>4182.6168218401808</v>
      </c>
    </row>
    <row r="6" spans="2:21" x14ac:dyDescent="0.35">
      <c r="B6" s="5" t="s">
        <v>3</v>
      </c>
      <c r="C6" s="12">
        <f>'GHG Inventory CO2 emissions'!C6*'Global Warming Potential'!$C$4+'GHG Inventory CH4 emissions'!C6*'Global Warming Potential'!$C$5+'GHG Inventory N2O emissions'!C6*'Global Warming Potential'!$C$6+'GHG Inventory HFC emissions'!C6</f>
        <v>1177.6123091081099</v>
      </c>
      <c r="D6" s="12">
        <f>'GHG Inventory CO2 emissions'!D6*'Global Warming Potential'!$C$4+'GHG Inventory CH4 emissions'!D6*'Global Warming Potential'!$C$5+'GHG Inventory N2O emissions'!D6*'Global Warming Potential'!$C$6+'GHG Inventory HFC emissions'!D6</f>
        <v>1289.3039484543897</v>
      </c>
      <c r="E6" s="12">
        <f>'GHG Inventory CO2 emissions'!E6*'Global Warming Potential'!$C$4+'GHG Inventory CH4 emissions'!E6*'Global Warming Potential'!$C$5+'GHG Inventory N2O emissions'!E6*'Global Warming Potential'!$C$6+'GHG Inventory HFC emissions'!E6</f>
        <v>1310.8023604723201</v>
      </c>
      <c r="F6" s="12">
        <f>'GHG Inventory CO2 emissions'!F6*'Global Warming Potential'!$C$4+'GHG Inventory CH4 emissions'!F6*'Global Warming Potential'!$C$5+'GHG Inventory N2O emissions'!F6*'Global Warming Potential'!$C$6+'GHG Inventory HFC emissions'!F6</f>
        <v>1400.7992404771098</v>
      </c>
      <c r="G6" s="12">
        <f>'GHG Inventory CO2 emissions'!G6*'Global Warming Potential'!$C$4+'GHG Inventory CH4 emissions'!G6*'Global Warming Potential'!$C$5+'GHG Inventory N2O emissions'!G6*'Global Warming Potential'!$C$6+'GHG Inventory HFC emissions'!G6</f>
        <v>1416.1719965914897</v>
      </c>
      <c r="H6" s="12">
        <f>'GHG Inventory CO2 emissions'!H6*'Global Warming Potential'!$C$4+'GHG Inventory CH4 emissions'!H6*'Global Warming Potential'!$C$5+'GHG Inventory N2O emissions'!H6*'Global Warming Potential'!$C$6+'GHG Inventory HFC emissions'!H6</f>
        <v>1587.6405430522898</v>
      </c>
      <c r="I6" s="12">
        <f>'GHG Inventory CO2 emissions'!I6*'Global Warming Potential'!$C$4+'GHG Inventory CH4 emissions'!I6*'Global Warming Potential'!$C$5+'GHG Inventory N2O emissions'!I6*'Global Warming Potential'!$C$6+'GHG Inventory HFC emissions'!I6</f>
        <v>1865.4597508996899</v>
      </c>
      <c r="J6" s="12">
        <f>'GHG Inventory CO2 emissions'!J6*'Global Warming Potential'!$C$4+'GHG Inventory CH4 emissions'!J6*'Global Warming Potential'!$C$5+'GHG Inventory N2O emissions'!J6*'Global Warming Potential'!$C$6+'GHG Inventory HFC emissions'!J6</f>
        <v>2006.6482161635204</v>
      </c>
      <c r="K6" s="12">
        <f>'GHG Inventory CO2 emissions'!K6*'Global Warming Potential'!$C$4+'GHG Inventory CH4 emissions'!K6*'Global Warming Potential'!$C$5+'GHG Inventory N2O emissions'!K6*'Global Warming Potential'!$C$6+'GHG Inventory HFC emissions'!K6</f>
        <v>2037.720427031592</v>
      </c>
      <c r="L6" s="12">
        <f>'GHG Inventory CO2 emissions'!L6*'Global Warming Potential'!$C$4+'GHG Inventory CH4 emissions'!L6*'Global Warming Potential'!$C$5+'GHG Inventory N2O emissions'!L6*'Global Warming Potential'!$C$6+'GHG Inventory HFC emissions'!L6</f>
        <v>2019.238592894704</v>
      </c>
      <c r="M6" s="12">
        <f>'GHG Inventory CO2 emissions'!M6*'Global Warming Potential'!$C$4+'GHG Inventory CH4 emissions'!M6*'Global Warming Potential'!$C$5+'GHG Inventory N2O emissions'!M6*'Global Warming Potential'!$C$6+'GHG Inventory HFC emissions'!M6</f>
        <v>2220.3354955792997</v>
      </c>
      <c r="N6" s="12">
        <f>'GHG Inventory CO2 emissions'!N6*'Global Warming Potential'!$C$4+'GHG Inventory CH4 emissions'!N6*'Global Warming Potential'!$C$5+'GHG Inventory N2O emissions'!N6*'Global Warming Potential'!$C$6+'GHG Inventory HFC emissions'!N6</f>
        <v>2204.7190319801698</v>
      </c>
      <c r="O6" s="12">
        <f>'GHG Inventory CO2 emissions'!O6*'Global Warming Potential'!$C$4+'GHG Inventory CH4 emissions'!O6*'Global Warming Potential'!$C$5+'GHG Inventory N2O emissions'!O6*'Global Warming Potential'!$C$6+'GHG Inventory HFC emissions'!O6</f>
        <v>2265.1437111657001</v>
      </c>
      <c r="P6" s="12">
        <f>'GHG Inventory CO2 emissions'!P6*'Global Warming Potential'!$C$4+'GHG Inventory CH4 emissions'!P6*'Global Warming Potential'!$C$5+'GHG Inventory N2O emissions'!P6*'Global Warming Potential'!$C$6+'GHG Inventory HFC emissions'!P6</f>
        <v>2338.8442902455199</v>
      </c>
      <c r="Q6" s="12">
        <f>'GHG Inventory CO2 emissions'!Q6*'Global Warming Potential'!$C$4+'GHG Inventory CH4 emissions'!Q6*'Global Warming Potential'!$C$5+'GHG Inventory N2O emissions'!Q6*'Global Warming Potential'!$C$6+'GHG Inventory HFC emissions'!Q6</f>
        <v>2418.5327819682702</v>
      </c>
      <c r="R6" s="12">
        <f>'GHG Inventory CO2 emissions'!R6*'Global Warming Potential'!$C$4+'GHG Inventory CH4 emissions'!R6*'Global Warming Potential'!$C$5+'GHG Inventory N2O emissions'!R6*'Global Warming Potential'!$C$6+'GHG Inventory HFC emissions'!R6</f>
        <v>2365.0550613394971</v>
      </c>
      <c r="S6" s="12">
        <f>'GHG Inventory CO2 emissions'!S6*'Global Warming Potential'!$C$4+'GHG Inventory CH4 emissions'!S6*'Global Warming Potential'!$C$5+'GHG Inventory N2O emissions'!S6*'Global Warming Potential'!$C$6+'GHG Inventory HFC emissions'!S6</f>
        <v>2422.1604287906525</v>
      </c>
      <c r="T6" s="24">
        <f>S6/$S$4</f>
        <v>0.57910168011159113</v>
      </c>
    </row>
    <row r="7" spans="2:21" x14ac:dyDescent="0.35">
      <c r="B7" s="7" t="s">
        <v>104</v>
      </c>
      <c r="C7" s="12">
        <f>'GHG Inventory CO2 emissions'!C7*'Global Warming Potential'!$C$4+'GHG Inventory CH4 emissions'!C7*'Global Warming Potential'!$C$5+'GHG Inventory N2O emissions'!C7*'Global Warming Potential'!$C$6+'GHG Inventory HFC emissions'!C7</f>
        <v>1177.6123091081099</v>
      </c>
      <c r="D7" s="12">
        <f>'GHG Inventory CO2 emissions'!D7*'Global Warming Potential'!$C$4+'GHG Inventory CH4 emissions'!D7*'Global Warming Potential'!$C$5+'GHG Inventory N2O emissions'!D7*'Global Warming Potential'!$C$6+'GHG Inventory HFC emissions'!D7</f>
        <v>1289.3039484543897</v>
      </c>
      <c r="E7" s="12">
        <f>'GHG Inventory CO2 emissions'!E7*'Global Warming Potential'!$C$4+'GHG Inventory CH4 emissions'!E7*'Global Warming Potential'!$C$5+'GHG Inventory N2O emissions'!E7*'Global Warming Potential'!$C$6+'GHG Inventory HFC emissions'!E7</f>
        <v>1310.8023604723201</v>
      </c>
      <c r="F7" s="12">
        <f>'GHG Inventory CO2 emissions'!F7*'Global Warming Potential'!$C$4+'GHG Inventory CH4 emissions'!F7*'Global Warming Potential'!$C$5+'GHG Inventory N2O emissions'!F7*'Global Warming Potential'!$C$6+'GHG Inventory HFC emissions'!F7</f>
        <v>1400.7992404771098</v>
      </c>
      <c r="G7" s="12">
        <f>'GHG Inventory CO2 emissions'!G7*'Global Warming Potential'!$C$4+'GHG Inventory CH4 emissions'!G7*'Global Warming Potential'!$C$5+'GHG Inventory N2O emissions'!G7*'Global Warming Potential'!$C$6+'GHG Inventory HFC emissions'!G7</f>
        <v>1416.1719965914897</v>
      </c>
      <c r="H7" s="12">
        <f>'GHG Inventory CO2 emissions'!H7*'Global Warming Potential'!$C$4+'GHG Inventory CH4 emissions'!H7*'Global Warming Potential'!$C$5+'GHG Inventory N2O emissions'!H7*'Global Warming Potential'!$C$6+'GHG Inventory HFC emissions'!H7</f>
        <v>1587.6405430522898</v>
      </c>
      <c r="I7" s="12">
        <f>'GHG Inventory CO2 emissions'!I7*'Global Warming Potential'!$C$4+'GHG Inventory CH4 emissions'!I7*'Global Warming Potential'!$C$5+'GHG Inventory N2O emissions'!I7*'Global Warming Potential'!$C$6+'GHG Inventory HFC emissions'!I7</f>
        <v>1865.4597508996899</v>
      </c>
      <c r="J7" s="12">
        <f>'GHG Inventory CO2 emissions'!J7*'Global Warming Potential'!$C$4+'GHG Inventory CH4 emissions'!J7*'Global Warming Potential'!$C$5+'GHG Inventory N2O emissions'!J7*'Global Warming Potential'!$C$6+'GHG Inventory HFC emissions'!J7</f>
        <v>2006.6482161635204</v>
      </c>
      <c r="K7" s="12">
        <f>'GHG Inventory CO2 emissions'!K7*'Global Warming Potential'!$C$4+'GHG Inventory CH4 emissions'!K7*'Global Warming Potential'!$C$5+'GHG Inventory N2O emissions'!K7*'Global Warming Potential'!$C$6+'GHG Inventory HFC emissions'!K7</f>
        <v>2037.720427031592</v>
      </c>
      <c r="L7" s="12">
        <f>'GHG Inventory CO2 emissions'!L7*'Global Warming Potential'!$C$4+'GHG Inventory CH4 emissions'!L7*'Global Warming Potential'!$C$5+'GHG Inventory N2O emissions'!L7*'Global Warming Potential'!$C$6+'GHG Inventory HFC emissions'!L7</f>
        <v>2019.238592894704</v>
      </c>
      <c r="M7" s="12">
        <f>'GHG Inventory CO2 emissions'!M7*'Global Warming Potential'!$C$4+'GHG Inventory CH4 emissions'!M7*'Global Warming Potential'!$C$5+'GHG Inventory N2O emissions'!M7*'Global Warming Potential'!$C$6+'GHG Inventory HFC emissions'!M7</f>
        <v>2220.3354955792997</v>
      </c>
      <c r="N7" s="12">
        <f>'GHG Inventory CO2 emissions'!N7*'Global Warming Potential'!$C$4+'GHG Inventory CH4 emissions'!N7*'Global Warming Potential'!$C$5+'GHG Inventory N2O emissions'!N7*'Global Warming Potential'!$C$6+'GHG Inventory HFC emissions'!N7</f>
        <v>2204.7190319801698</v>
      </c>
      <c r="O7" s="12">
        <f>'GHG Inventory CO2 emissions'!O7*'Global Warming Potential'!$C$4+'GHG Inventory CH4 emissions'!O7*'Global Warming Potential'!$C$5+'GHG Inventory N2O emissions'!O7*'Global Warming Potential'!$C$6+'GHG Inventory HFC emissions'!O7</f>
        <v>2265.1437111657001</v>
      </c>
      <c r="P7" s="12">
        <f>'GHG Inventory CO2 emissions'!P7*'Global Warming Potential'!$C$4+'GHG Inventory CH4 emissions'!P7*'Global Warming Potential'!$C$5+'GHG Inventory N2O emissions'!P7*'Global Warming Potential'!$C$6+'GHG Inventory HFC emissions'!P7</f>
        <v>2338.8442902455199</v>
      </c>
      <c r="Q7" s="12">
        <f>'GHG Inventory CO2 emissions'!Q7*'Global Warming Potential'!$C$4+'GHG Inventory CH4 emissions'!Q7*'Global Warming Potential'!$C$5+'GHG Inventory N2O emissions'!Q7*'Global Warming Potential'!$C$6+'GHG Inventory HFC emissions'!Q7</f>
        <v>2418.5327819682702</v>
      </c>
      <c r="R7" s="12">
        <f>'GHG Inventory CO2 emissions'!R7*'Global Warming Potential'!$C$4+'GHG Inventory CH4 emissions'!R7*'Global Warming Potential'!$C$5+'GHG Inventory N2O emissions'!R7*'Global Warming Potential'!$C$6+'GHG Inventory HFC emissions'!R7</f>
        <v>2365.0550613394971</v>
      </c>
      <c r="S7" s="12">
        <f>'GHG Inventory CO2 emissions'!S7*'Global Warming Potential'!$C$4+'GHG Inventory CH4 emissions'!S7*'Global Warming Potential'!$C$5+'GHG Inventory N2O emissions'!S7*'Global Warming Potential'!$C$6+'GHG Inventory HFC emissions'!S7</f>
        <v>2422.1604287906525</v>
      </c>
      <c r="T7" s="21">
        <f>(S6-C6)/C6</f>
        <v>1.0568402776166019</v>
      </c>
    </row>
    <row r="8" spans="2:21" x14ac:dyDescent="0.35">
      <c r="B8" s="7" t="s">
        <v>105</v>
      </c>
      <c r="C8" s="12">
        <f>'GHG Inventory CO2 emissions'!C8*'Global Warming Potential'!$C$4+'GHG Inventory CH4 emissions'!C8*'Global Warming Potential'!$C$5+'GHG Inventory N2O emissions'!C8*'Global Warming Potential'!$C$6+'GHG Inventory HFC emissions'!C8</f>
        <v>0</v>
      </c>
      <c r="D8" s="12">
        <f>'GHG Inventory CO2 emissions'!D8*'Global Warming Potential'!$C$4+'GHG Inventory CH4 emissions'!D8*'Global Warming Potential'!$C$5+'GHG Inventory N2O emissions'!D8*'Global Warming Potential'!$C$6+'GHG Inventory HFC emissions'!D8</f>
        <v>0</v>
      </c>
      <c r="E8" s="12">
        <f>'GHG Inventory CO2 emissions'!E8*'Global Warming Potential'!$C$4+'GHG Inventory CH4 emissions'!E8*'Global Warming Potential'!$C$5+'GHG Inventory N2O emissions'!E8*'Global Warming Potential'!$C$6+'GHG Inventory HFC emissions'!E8</f>
        <v>0</v>
      </c>
      <c r="F8" s="12">
        <f>'GHG Inventory CO2 emissions'!F8*'Global Warming Potential'!$C$4+'GHG Inventory CH4 emissions'!F8*'Global Warming Potential'!$C$5+'GHG Inventory N2O emissions'!F8*'Global Warming Potential'!$C$6+'GHG Inventory HFC emissions'!F8</f>
        <v>0</v>
      </c>
      <c r="G8" s="12">
        <f>'GHG Inventory CO2 emissions'!G8*'Global Warming Potential'!$C$4+'GHG Inventory CH4 emissions'!G8*'Global Warming Potential'!$C$5+'GHG Inventory N2O emissions'!G8*'Global Warming Potential'!$C$6+'GHG Inventory HFC emissions'!G8</f>
        <v>0</v>
      </c>
      <c r="H8" s="12">
        <f>'GHG Inventory CO2 emissions'!H8*'Global Warming Potential'!$C$4+'GHG Inventory CH4 emissions'!H8*'Global Warming Potential'!$C$5+'GHG Inventory N2O emissions'!H8*'Global Warming Potential'!$C$6+'GHG Inventory HFC emissions'!H8</f>
        <v>0</v>
      </c>
      <c r="I8" s="12">
        <f>'GHG Inventory CO2 emissions'!I8*'Global Warming Potential'!$C$4+'GHG Inventory CH4 emissions'!I8*'Global Warming Potential'!$C$5+'GHG Inventory N2O emissions'!I8*'Global Warming Potential'!$C$6+'GHG Inventory HFC emissions'!I8</f>
        <v>0</v>
      </c>
      <c r="J8" s="12">
        <f>'GHG Inventory CO2 emissions'!J8*'Global Warming Potential'!$C$4+'GHG Inventory CH4 emissions'!J8*'Global Warming Potential'!$C$5+'GHG Inventory N2O emissions'!J8*'Global Warming Potential'!$C$6+'GHG Inventory HFC emissions'!J8</f>
        <v>0</v>
      </c>
      <c r="K8" s="12">
        <f>'GHG Inventory CO2 emissions'!K8*'Global Warming Potential'!$C$4+'GHG Inventory CH4 emissions'!K8*'Global Warming Potential'!$C$5+'GHG Inventory N2O emissions'!K8*'Global Warming Potential'!$C$6+'GHG Inventory HFC emissions'!K8</f>
        <v>0</v>
      </c>
      <c r="L8" s="12">
        <f>'GHG Inventory CO2 emissions'!L8*'Global Warming Potential'!$C$4+'GHG Inventory CH4 emissions'!L8*'Global Warming Potential'!$C$5+'GHG Inventory N2O emissions'!L8*'Global Warming Potential'!$C$6+'GHG Inventory HFC emissions'!L8</f>
        <v>0</v>
      </c>
      <c r="M8" s="12">
        <f>'GHG Inventory CO2 emissions'!M8*'Global Warming Potential'!$C$4+'GHG Inventory CH4 emissions'!M8*'Global Warming Potential'!$C$5+'GHG Inventory N2O emissions'!M8*'Global Warming Potential'!$C$6+'GHG Inventory HFC emissions'!M8</f>
        <v>0</v>
      </c>
      <c r="N8" s="12">
        <f>'GHG Inventory CO2 emissions'!N8*'Global Warming Potential'!$C$4+'GHG Inventory CH4 emissions'!N8*'Global Warming Potential'!$C$5+'GHG Inventory N2O emissions'!N8*'Global Warming Potential'!$C$6+'GHG Inventory HFC emissions'!N8</f>
        <v>0</v>
      </c>
      <c r="O8" s="12">
        <f>'GHG Inventory CO2 emissions'!O8*'Global Warming Potential'!$C$4+'GHG Inventory CH4 emissions'!O8*'Global Warming Potential'!$C$5+'GHG Inventory N2O emissions'!O8*'Global Warming Potential'!$C$6+'GHG Inventory HFC emissions'!O8</f>
        <v>0</v>
      </c>
      <c r="P8" s="12">
        <f>'GHG Inventory CO2 emissions'!P8*'Global Warming Potential'!$C$4+'GHG Inventory CH4 emissions'!P8*'Global Warming Potential'!$C$5+'GHG Inventory N2O emissions'!P8*'Global Warming Potential'!$C$6+'GHG Inventory HFC emissions'!P8</f>
        <v>0</v>
      </c>
      <c r="Q8" s="12">
        <f>'GHG Inventory CO2 emissions'!Q8*'Global Warming Potential'!$C$4+'GHG Inventory CH4 emissions'!Q8*'Global Warming Potential'!$C$5+'GHG Inventory N2O emissions'!Q8*'Global Warming Potential'!$C$6+'GHG Inventory HFC emissions'!Q8</f>
        <v>0</v>
      </c>
      <c r="R8" s="12">
        <f>'GHG Inventory CO2 emissions'!R8*'Global Warming Potential'!$C$4+'GHG Inventory CH4 emissions'!R8*'Global Warming Potential'!$C$5+'GHG Inventory N2O emissions'!R8*'Global Warming Potential'!$C$6+'GHG Inventory HFC emissions'!R8</f>
        <v>0</v>
      </c>
      <c r="S8" s="12">
        <f>'GHG Inventory CO2 emissions'!S8*'Global Warming Potential'!$C$4+'GHG Inventory CH4 emissions'!S8*'Global Warming Potential'!$C$5+'GHG Inventory N2O emissions'!S8*'Global Warming Potential'!$C$6+'GHG Inventory HFC emissions'!S8</f>
        <v>0</v>
      </c>
    </row>
    <row r="9" spans="2:21" x14ac:dyDescent="0.35">
      <c r="B9" s="7" t="s">
        <v>106</v>
      </c>
      <c r="C9" s="12">
        <f>'GHG Inventory CO2 emissions'!C9*'Global Warming Potential'!$C$4+'GHG Inventory CH4 emissions'!C9*'Global Warming Potential'!$C$5+'GHG Inventory N2O emissions'!C9*'Global Warming Potential'!$C$6+'GHG Inventory HFC emissions'!C9</f>
        <v>0</v>
      </c>
      <c r="D9" s="12">
        <f>'GHG Inventory CO2 emissions'!D9*'Global Warming Potential'!$C$4+'GHG Inventory CH4 emissions'!D9*'Global Warming Potential'!$C$5+'GHG Inventory N2O emissions'!D9*'Global Warming Potential'!$C$6+'GHG Inventory HFC emissions'!D9</f>
        <v>0</v>
      </c>
      <c r="E9" s="12">
        <f>'GHG Inventory CO2 emissions'!E9*'Global Warming Potential'!$C$4+'GHG Inventory CH4 emissions'!E9*'Global Warming Potential'!$C$5+'GHG Inventory N2O emissions'!E9*'Global Warming Potential'!$C$6+'GHG Inventory HFC emissions'!E9</f>
        <v>0</v>
      </c>
      <c r="F9" s="12">
        <f>'GHG Inventory CO2 emissions'!F9*'Global Warming Potential'!$C$4+'GHG Inventory CH4 emissions'!F9*'Global Warming Potential'!$C$5+'GHG Inventory N2O emissions'!F9*'Global Warming Potential'!$C$6+'GHG Inventory HFC emissions'!F9</f>
        <v>0</v>
      </c>
      <c r="G9" s="12">
        <f>'GHG Inventory CO2 emissions'!G9*'Global Warming Potential'!$C$4+'GHG Inventory CH4 emissions'!G9*'Global Warming Potential'!$C$5+'GHG Inventory N2O emissions'!G9*'Global Warming Potential'!$C$6+'GHG Inventory HFC emissions'!G9</f>
        <v>0</v>
      </c>
      <c r="H9" s="12">
        <f>'GHG Inventory CO2 emissions'!H9*'Global Warming Potential'!$C$4+'GHG Inventory CH4 emissions'!H9*'Global Warming Potential'!$C$5+'GHG Inventory N2O emissions'!H9*'Global Warming Potential'!$C$6+'GHG Inventory HFC emissions'!H9</f>
        <v>0</v>
      </c>
      <c r="I9" s="12">
        <f>'GHG Inventory CO2 emissions'!I9*'Global Warming Potential'!$C$4+'GHG Inventory CH4 emissions'!I9*'Global Warming Potential'!$C$5+'GHG Inventory N2O emissions'!I9*'Global Warming Potential'!$C$6+'GHG Inventory HFC emissions'!I9</f>
        <v>0</v>
      </c>
      <c r="J9" s="12">
        <f>'GHG Inventory CO2 emissions'!J9*'Global Warming Potential'!$C$4+'GHG Inventory CH4 emissions'!J9*'Global Warming Potential'!$C$5+'GHG Inventory N2O emissions'!J9*'Global Warming Potential'!$C$6+'GHG Inventory HFC emissions'!J9</f>
        <v>0</v>
      </c>
      <c r="K9" s="12">
        <f>'GHG Inventory CO2 emissions'!K9*'Global Warming Potential'!$C$4+'GHG Inventory CH4 emissions'!K9*'Global Warming Potential'!$C$5+'GHG Inventory N2O emissions'!K9*'Global Warming Potential'!$C$6+'GHG Inventory HFC emissions'!K9</f>
        <v>0</v>
      </c>
      <c r="L9" s="12">
        <f>'GHG Inventory CO2 emissions'!L9*'Global Warming Potential'!$C$4+'GHG Inventory CH4 emissions'!L9*'Global Warming Potential'!$C$5+'GHG Inventory N2O emissions'!L9*'Global Warming Potential'!$C$6+'GHG Inventory HFC emissions'!L9</f>
        <v>0</v>
      </c>
      <c r="M9" s="12">
        <f>'GHG Inventory CO2 emissions'!M9*'Global Warming Potential'!$C$4+'GHG Inventory CH4 emissions'!M9*'Global Warming Potential'!$C$5+'GHG Inventory N2O emissions'!M9*'Global Warming Potential'!$C$6+'GHG Inventory HFC emissions'!M9</f>
        <v>0</v>
      </c>
      <c r="N9" s="12">
        <f>'GHG Inventory CO2 emissions'!N9*'Global Warming Potential'!$C$4+'GHG Inventory CH4 emissions'!N9*'Global Warming Potential'!$C$5+'GHG Inventory N2O emissions'!N9*'Global Warming Potential'!$C$6+'GHG Inventory HFC emissions'!N9</f>
        <v>0</v>
      </c>
      <c r="O9" s="12">
        <f>'GHG Inventory CO2 emissions'!O9*'Global Warming Potential'!$C$4+'GHG Inventory CH4 emissions'!O9*'Global Warming Potential'!$C$5+'GHG Inventory N2O emissions'!O9*'Global Warming Potential'!$C$6+'GHG Inventory HFC emissions'!O9</f>
        <v>0</v>
      </c>
      <c r="P9" s="12">
        <f>'GHG Inventory CO2 emissions'!P9*'Global Warming Potential'!$C$4+'GHG Inventory CH4 emissions'!P9*'Global Warming Potential'!$C$5+'GHG Inventory N2O emissions'!P9*'Global Warming Potential'!$C$6+'GHG Inventory HFC emissions'!P9</f>
        <v>0</v>
      </c>
      <c r="Q9" s="12">
        <f>'GHG Inventory CO2 emissions'!Q9*'Global Warming Potential'!$C$4+'GHG Inventory CH4 emissions'!Q9*'Global Warming Potential'!$C$5+'GHG Inventory N2O emissions'!Q9*'Global Warming Potential'!$C$6+'GHG Inventory HFC emissions'!Q9</f>
        <v>0</v>
      </c>
      <c r="R9" s="12">
        <f>'GHG Inventory CO2 emissions'!R9*'Global Warming Potential'!$C$4+'GHG Inventory CH4 emissions'!R9*'Global Warming Potential'!$C$5+'GHG Inventory N2O emissions'!R9*'Global Warming Potential'!$C$6+'GHG Inventory HFC emissions'!R9</f>
        <v>0</v>
      </c>
      <c r="S9" s="12">
        <f>'GHG Inventory CO2 emissions'!S9*'Global Warming Potential'!$C$4+'GHG Inventory CH4 emissions'!S9*'Global Warming Potential'!$C$5+'GHG Inventory N2O emissions'!S9*'Global Warming Potential'!$C$6+'GHG Inventory HFC emissions'!S9</f>
        <v>0</v>
      </c>
    </row>
    <row r="10" spans="2:21" x14ac:dyDescent="0.35">
      <c r="B10" s="5" t="s">
        <v>4</v>
      </c>
      <c r="C10" s="12">
        <f>'GHG Inventory CO2 emissions'!C10*'Global Warming Potential'!$C$4+'GHG Inventory CH4 emissions'!C10*'Global Warming Potential'!$C$5+'GHG Inventory N2O emissions'!C10*'Global Warming Potential'!$C$6+'GHG Inventory HFC emissions'!C10</f>
        <v>372.21910647921959</v>
      </c>
      <c r="D10" s="12">
        <f>'GHG Inventory CO2 emissions'!D10*'Global Warming Potential'!$C$4+'GHG Inventory CH4 emissions'!D10*'Global Warming Potential'!$C$5+'GHG Inventory N2O emissions'!D10*'Global Warming Potential'!$C$6+'GHG Inventory HFC emissions'!D10</f>
        <v>401.61877209170245</v>
      </c>
      <c r="E10" s="12">
        <f>'GHG Inventory CO2 emissions'!E10*'Global Warming Potential'!$C$4+'GHG Inventory CH4 emissions'!E10*'Global Warming Potential'!$C$5+'GHG Inventory N2O emissions'!E10*'Global Warming Potential'!$C$6+'GHG Inventory HFC emissions'!E10</f>
        <v>381.52743776343704</v>
      </c>
      <c r="F10" s="12">
        <f>'GHG Inventory CO2 emissions'!F10*'Global Warming Potential'!$C$4+'GHG Inventory CH4 emissions'!F10*'Global Warming Potential'!$C$5+'GHG Inventory N2O emissions'!F10*'Global Warming Potential'!$C$6+'GHG Inventory HFC emissions'!F10</f>
        <v>402.04008212502447</v>
      </c>
      <c r="G10" s="12">
        <f>'GHG Inventory CO2 emissions'!G10*'Global Warming Potential'!$C$4+'GHG Inventory CH4 emissions'!G10*'Global Warming Potential'!$C$5+'GHG Inventory N2O emissions'!G10*'Global Warming Potential'!$C$6+'GHG Inventory HFC emissions'!G10</f>
        <v>361.16090130360374</v>
      </c>
      <c r="H10" s="12">
        <f>'GHG Inventory CO2 emissions'!H10*'Global Warming Potential'!$C$4+'GHG Inventory CH4 emissions'!H10*'Global Warming Potential'!$C$5+'GHG Inventory N2O emissions'!H10*'Global Warming Potential'!$C$6+'GHG Inventory HFC emissions'!H10</f>
        <v>343.71140335006066</v>
      </c>
      <c r="I10" s="12">
        <f>'GHG Inventory CO2 emissions'!I10*'Global Warming Potential'!$C$4+'GHG Inventory CH4 emissions'!I10*'Global Warming Potential'!$C$5+'GHG Inventory N2O emissions'!I10*'Global Warming Potential'!$C$6+'GHG Inventory HFC emissions'!I10</f>
        <v>403.07884430270877</v>
      </c>
      <c r="J10" s="12">
        <f>'GHG Inventory CO2 emissions'!J10*'Global Warming Potential'!$C$4+'GHG Inventory CH4 emissions'!J10*'Global Warming Potential'!$C$5+'GHG Inventory N2O emissions'!J10*'Global Warming Potential'!$C$6+'GHG Inventory HFC emissions'!J10</f>
        <v>399.52828554025609</v>
      </c>
      <c r="K10" s="12">
        <f>'GHG Inventory CO2 emissions'!K10*'Global Warming Potential'!$C$4+'GHG Inventory CH4 emissions'!K10*'Global Warming Potential'!$C$5+'GHG Inventory N2O emissions'!K10*'Global Warming Potential'!$C$6+'GHG Inventory HFC emissions'!K10</f>
        <v>429.55411048900652</v>
      </c>
      <c r="L10" s="12">
        <f>'GHG Inventory CO2 emissions'!L10*'Global Warming Potential'!$C$4+'GHG Inventory CH4 emissions'!L10*'Global Warming Potential'!$C$5+'GHG Inventory N2O emissions'!L10*'Global Warming Potential'!$C$6+'GHG Inventory HFC emissions'!L10</f>
        <v>356.32493380012511</v>
      </c>
      <c r="M10" s="12">
        <f>'GHG Inventory CO2 emissions'!M10*'Global Warming Potential'!$C$4+'GHG Inventory CH4 emissions'!M10*'Global Warming Potential'!$C$5+'GHG Inventory N2O emissions'!M10*'Global Warming Potential'!$C$6+'GHG Inventory HFC emissions'!M10</f>
        <v>362.68157345071637</v>
      </c>
      <c r="N10" s="12">
        <f>'GHG Inventory CO2 emissions'!N10*'Global Warming Potential'!$C$4+'GHG Inventory CH4 emissions'!N10*'Global Warming Potential'!$C$5+'GHG Inventory N2O emissions'!N10*'Global Warming Potential'!$C$6+'GHG Inventory HFC emissions'!N10</f>
        <v>346.39614437449978</v>
      </c>
      <c r="O10" s="12">
        <f>'GHG Inventory CO2 emissions'!O10*'Global Warming Potential'!$C$4+'GHG Inventory CH4 emissions'!O10*'Global Warming Potential'!$C$5+'GHG Inventory N2O emissions'!O10*'Global Warming Potential'!$C$6+'GHG Inventory HFC emissions'!O10</f>
        <v>339.59082357987131</v>
      </c>
      <c r="P10" s="12">
        <f>'GHG Inventory CO2 emissions'!P10*'Global Warming Potential'!$C$4+'GHG Inventory CH4 emissions'!P10*'Global Warming Potential'!$C$5+'GHG Inventory N2O emissions'!P10*'Global Warming Potential'!$C$6+'GHG Inventory HFC emissions'!P10</f>
        <v>325.04439565275811</v>
      </c>
      <c r="Q10" s="12">
        <f>'GHG Inventory CO2 emissions'!Q10*'Global Warming Potential'!$C$4+'GHG Inventory CH4 emissions'!Q10*'Global Warming Potential'!$C$5+'GHG Inventory N2O emissions'!Q10*'Global Warming Potential'!$C$6+'GHG Inventory HFC emissions'!Q10</f>
        <v>337.37030620645078</v>
      </c>
      <c r="R10" s="12">
        <f>'GHG Inventory CO2 emissions'!R10*'Global Warming Potential'!$C$4+'GHG Inventory CH4 emissions'!R10*'Global Warming Potential'!$C$5+'GHG Inventory N2O emissions'!R10*'Global Warming Potential'!$C$6+'GHG Inventory HFC emissions'!R10</f>
        <v>343.7892328596219</v>
      </c>
      <c r="S10" s="12">
        <f>'GHG Inventory CO2 emissions'!S10*'Global Warming Potential'!$C$4+'GHG Inventory CH4 emissions'!S10*'Global Warming Potential'!$C$5+'GHG Inventory N2O emissions'!S10*'Global Warming Potential'!$C$6+'GHG Inventory HFC emissions'!S10</f>
        <v>342.18374554139695</v>
      </c>
      <c r="T10" s="24">
        <f>S10/$S$4</f>
        <v>8.1810923667363353E-2</v>
      </c>
      <c r="U10" s="21">
        <f>(S10-C10)/C10</f>
        <v>-8.0692689910316237E-2</v>
      </c>
    </row>
    <row r="11" spans="2:21" x14ac:dyDescent="0.35">
      <c r="B11" s="7" t="s">
        <v>107</v>
      </c>
      <c r="C11" s="12">
        <f>'GHG Inventory CO2 emissions'!C11*'Global Warming Potential'!$C$4+'GHG Inventory CH4 emissions'!C11*'Global Warming Potential'!$C$5+'GHG Inventory N2O emissions'!C11*'Global Warming Potential'!$C$6+'GHG Inventory HFC emissions'!C11</f>
        <v>1.7740498005000001</v>
      </c>
      <c r="D11" s="12">
        <f>'GHG Inventory CO2 emissions'!D11*'Global Warming Potential'!$C$4+'GHG Inventory CH4 emissions'!D11*'Global Warming Potential'!$C$5+'GHG Inventory N2O emissions'!D11*'Global Warming Potential'!$C$6+'GHG Inventory HFC emissions'!D11</f>
        <v>1.7785911765</v>
      </c>
      <c r="E11" s="12">
        <f>'GHG Inventory CO2 emissions'!E11*'Global Warming Potential'!$C$4+'GHG Inventory CH4 emissions'!E11*'Global Warming Potential'!$C$5+'GHG Inventory N2O emissions'!E11*'Global Warming Potential'!$C$6+'GHG Inventory HFC emissions'!E11</f>
        <v>1.7785911765</v>
      </c>
      <c r="F11" s="12">
        <f>'GHG Inventory CO2 emissions'!F11*'Global Warming Potential'!$C$4+'GHG Inventory CH4 emissions'!F11*'Global Warming Potential'!$C$5+'GHG Inventory N2O emissions'!F11*'Global Warming Potential'!$C$6+'GHG Inventory HFC emissions'!F11</f>
        <v>1.7785911765</v>
      </c>
      <c r="G11" s="12">
        <f>'GHG Inventory CO2 emissions'!G11*'Global Warming Potential'!$C$4+'GHG Inventory CH4 emissions'!G11*'Global Warming Potential'!$C$5+'GHG Inventory N2O emissions'!G11*'Global Warming Potential'!$C$6+'GHG Inventory HFC emissions'!G11</f>
        <v>1.7785911765</v>
      </c>
      <c r="H11" s="12">
        <f>'GHG Inventory CO2 emissions'!H11*'Global Warming Potential'!$C$4+'GHG Inventory CH4 emissions'!H11*'Global Warming Potential'!$C$5+'GHG Inventory N2O emissions'!H11*'Global Warming Potential'!$C$6+'GHG Inventory HFC emissions'!H11</f>
        <v>1.7785911765</v>
      </c>
      <c r="I11" s="12">
        <f>'GHG Inventory CO2 emissions'!I11*'Global Warming Potential'!$C$4+'GHG Inventory CH4 emissions'!I11*'Global Warming Potential'!$C$5+'GHG Inventory N2O emissions'!I11*'Global Warming Potential'!$C$6+'GHG Inventory HFC emissions'!I11</f>
        <v>1.7785911765</v>
      </c>
      <c r="J11" s="12">
        <f>'GHG Inventory CO2 emissions'!J11*'Global Warming Potential'!$C$4+'GHG Inventory CH4 emissions'!J11*'Global Warming Potential'!$C$5+'GHG Inventory N2O emissions'!J11*'Global Warming Potential'!$C$6+'GHG Inventory HFC emissions'!J11</f>
        <v>1.7785911765</v>
      </c>
      <c r="K11" s="12">
        <f>'GHG Inventory CO2 emissions'!K11*'Global Warming Potential'!$C$4+'GHG Inventory CH4 emissions'!K11*'Global Warming Potential'!$C$5+'GHG Inventory N2O emissions'!K11*'Global Warming Potential'!$C$6+'GHG Inventory HFC emissions'!K11</f>
        <v>1.7785911765</v>
      </c>
      <c r="L11" s="12">
        <f>'GHG Inventory CO2 emissions'!L11*'Global Warming Potential'!$C$4+'GHG Inventory CH4 emissions'!L11*'Global Warming Potential'!$C$5+'GHG Inventory N2O emissions'!L11*'Global Warming Potential'!$C$6+'GHG Inventory HFC emissions'!L11</f>
        <v>1.7785911765</v>
      </c>
      <c r="M11" s="12">
        <f>'GHG Inventory CO2 emissions'!M11*'Global Warming Potential'!$C$4+'GHG Inventory CH4 emissions'!M11*'Global Warming Potential'!$C$5+'GHG Inventory N2O emissions'!M11*'Global Warming Potential'!$C$6+'GHG Inventory HFC emissions'!M11</f>
        <v>1.7785911765</v>
      </c>
      <c r="N11" s="12">
        <f>'GHG Inventory CO2 emissions'!N11*'Global Warming Potential'!$C$4+'GHG Inventory CH4 emissions'!N11*'Global Warming Potential'!$C$5+'GHG Inventory N2O emissions'!N11*'Global Warming Potential'!$C$6+'GHG Inventory HFC emissions'!N11</f>
        <v>1.7783898315</v>
      </c>
      <c r="O11" s="12">
        <f>'GHG Inventory CO2 emissions'!O11*'Global Warming Potential'!$C$4+'GHG Inventory CH4 emissions'!O11*'Global Warming Potential'!$C$5+'GHG Inventory N2O emissions'!O11*'Global Warming Potential'!$C$6+'GHG Inventory HFC emissions'!O11</f>
        <v>1.7783898315</v>
      </c>
      <c r="P11" s="12">
        <f>'GHG Inventory CO2 emissions'!P11*'Global Warming Potential'!$C$4+'GHG Inventory CH4 emissions'!P11*'Global Warming Potential'!$C$5+'GHG Inventory N2O emissions'!P11*'Global Warming Potential'!$C$6+'GHG Inventory HFC emissions'!P11</f>
        <v>1.7785911765</v>
      </c>
      <c r="Q11" s="12">
        <f>'GHG Inventory CO2 emissions'!Q11*'Global Warming Potential'!$C$4+'GHG Inventory CH4 emissions'!Q11*'Global Warming Potential'!$C$5+'GHG Inventory N2O emissions'!Q11*'Global Warming Potential'!$C$6+'GHG Inventory HFC emissions'!Q11</f>
        <v>1.7818104882000001</v>
      </c>
      <c r="R11" s="12">
        <f>'GHG Inventory CO2 emissions'!R11*'Global Warming Potential'!$C$4+'GHG Inventory CH4 emissions'!R11*'Global Warming Potential'!$C$5+'GHG Inventory N2O emissions'!R11*'Global Warming Potential'!$C$6+'GHG Inventory HFC emissions'!R11</f>
        <v>1.7803765746</v>
      </c>
      <c r="S11" s="12">
        <f>'GHG Inventory CO2 emissions'!S11*'Global Warming Potential'!$C$4+'GHG Inventory CH4 emissions'!S11*'Global Warming Potential'!$C$5+'GHG Inventory N2O emissions'!S11*'Global Warming Potential'!$C$6+'GHG Inventory HFC emissions'!S11</f>
        <v>1.7849262833999999</v>
      </c>
      <c r="T11" s="21">
        <f>(S11-C11)/C11</f>
        <v>6.1308780040641667E-3</v>
      </c>
    </row>
    <row r="12" spans="2:21" x14ac:dyDescent="0.35">
      <c r="B12" s="7" t="s">
        <v>108</v>
      </c>
      <c r="C12" s="12">
        <f>'GHG Inventory CO2 emissions'!C12*'Global Warming Potential'!$C$4+'GHG Inventory CH4 emissions'!C12*'Global Warming Potential'!$C$5+'GHG Inventory N2O emissions'!C12*'Global Warming Potential'!$C$6+'GHG Inventory HFC emissions'!C12</f>
        <v>0</v>
      </c>
      <c r="D12" s="12">
        <f>'GHG Inventory CO2 emissions'!D12*'Global Warming Potential'!$C$4+'GHG Inventory CH4 emissions'!D12*'Global Warming Potential'!$C$5+'GHG Inventory N2O emissions'!D12*'Global Warming Potential'!$C$6+'GHG Inventory HFC emissions'!D12</f>
        <v>0</v>
      </c>
      <c r="E12" s="12">
        <f>'GHG Inventory CO2 emissions'!E12*'Global Warming Potential'!$C$4+'GHG Inventory CH4 emissions'!E12*'Global Warming Potential'!$C$5+'GHG Inventory N2O emissions'!E12*'Global Warming Potential'!$C$6+'GHG Inventory HFC emissions'!E12</f>
        <v>0</v>
      </c>
      <c r="F12" s="12">
        <f>'GHG Inventory CO2 emissions'!F12*'Global Warming Potential'!$C$4+'GHG Inventory CH4 emissions'!F12*'Global Warming Potential'!$C$5+'GHG Inventory N2O emissions'!F12*'Global Warming Potential'!$C$6+'GHG Inventory HFC emissions'!F12</f>
        <v>0</v>
      </c>
      <c r="G12" s="12">
        <f>'GHG Inventory CO2 emissions'!G12*'Global Warming Potential'!$C$4+'GHG Inventory CH4 emissions'!G12*'Global Warming Potential'!$C$5+'GHG Inventory N2O emissions'!G12*'Global Warming Potential'!$C$6+'GHG Inventory HFC emissions'!G12</f>
        <v>0</v>
      </c>
      <c r="H12" s="12">
        <f>'GHG Inventory CO2 emissions'!H12*'Global Warming Potential'!$C$4+'GHG Inventory CH4 emissions'!H12*'Global Warming Potential'!$C$5+'GHG Inventory N2O emissions'!H12*'Global Warming Potential'!$C$6+'GHG Inventory HFC emissions'!H12</f>
        <v>0</v>
      </c>
      <c r="I12" s="12">
        <f>'GHG Inventory CO2 emissions'!I12*'Global Warming Potential'!$C$4+'GHG Inventory CH4 emissions'!I12*'Global Warming Potential'!$C$5+'GHG Inventory N2O emissions'!I12*'Global Warming Potential'!$C$6+'GHG Inventory HFC emissions'!I12</f>
        <v>0</v>
      </c>
      <c r="J12" s="12">
        <f>'GHG Inventory CO2 emissions'!J12*'Global Warming Potential'!$C$4+'GHG Inventory CH4 emissions'!J12*'Global Warming Potential'!$C$5+'GHG Inventory N2O emissions'!J12*'Global Warming Potential'!$C$6+'GHG Inventory HFC emissions'!J12</f>
        <v>0</v>
      </c>
      <c r="K12" s="12">
        <f>'GHG Inventory CO2 emissions'!K12*'Global Warming Potential'!$C$4+'GHG Inventory CH4 emissions'!K12*'Global Warming Potential'!$C$5+'GHG Inventory N2O emissions'!K12*'Global Warming Potential'!$C$6+'GHG Inventory HFC emissions'!K12</f>
        <v>0</v>
      </c>
      <c r="L12" s="12">
        <f>'GHG Inventory CO2 emissions'!L12*'Global Warming Potential'!$C$4+'GHG Inventory CH4 emissions'!L12*'Global Warming Potential'!$C$5+'GHG Inventory N2O emissions'!L12*'Global Warming Potential'!$C$6+'GHG Inventory HFC emissions'!L12</f>
        <v>0</v>
      </c>
      <c r="M12" s="12">
        <f>'GHG Inventory CO2 emissions'!M12*'Global Warming Potential'!$C$4+'GHG Inventory CH4 emissions'!M12*'Global Warming Potential'!$C$5+'GHG Inventory N2O emissions'!M12*'Global Warming Potential'!$C$6+'GHG Inventory HFC emissions'!M12</f>
        <v>0</v>
      </c>
      <c r="N12" s="12">
        <f>'GHG Inventory CO2 emissions'!N12*'Global Warming Potential'!$C$4+'GHG Inventory CH4 emissions'!N12*'Global Warming Potential'!$C$5+'GHG Inventory N2O emissions'!N12*'Global Warming Potential'!$C$6+'GHG Inventory HFC emissions'!N12</f>
        <v>0</v>
      </c>
      <c r="O12" s="12">
        <f>'GHG Inventory CO2 emissions'!O12*'Global Warming Potential'!$C$4+'GHG Inventory CH4 emissions'!O12*'Global Warming Potential'!$C$5+'GHG Inventory N2O emissions'!O12*'Global Warming Potential'!$C$6+'GHG Inventory HFC emissions'!O12</f>
        <v>0</v>
      </c>
      <c r="P12" s="12">
        <f>'GHG Inventory CO2 emissions'!P12*'Global Warming Potential'!$C$4+'GHG Inventory CH4 emissions'!P12*'Global Warming Potential'!$C$5+'GHG Inventory N2O emissions'!P12*'Global Warming Potential'!$C$6+'GHG Inventory HFC emissions'!P12</f>
        <v>0</v>
      </c>
      <c r="Q12" s="12">
        <f>'GHG Inventory CO2 emissions'!Q12*'Global Warming Potential'!$C$4+'GHG Inventory CH4 emissions'!Q12*'Global Warming Potential'!$C$5+'GHG Inventory N2O emissions'!Q12*'Global Warming Potential'!$C$6+'GHG Inventory HFC emissions'!Q12</f>
        <v>0</v>
      </c>
      <c r="R12" s="12">
        <f>'GHG Inventory CO2 emissions'!R12*'Global Warming Potential'!$C$4+'GHG Inventory CH4 emissions'!R12*'Global Warming Potential'!$C$5+'GHG Inventory N2O emissions'!R12*'Global Warming Potential'!$C$6+'GHG Inventory HFC emissions'!R12</f>
        <v>0</v>
      </c>
      <c r="S12" s="12">
        <f>'GHG Inventory CO2 emissions'!S12*'Global Warming Potential'!$C$4+'GHG Inventory CH4 emissions'!S12*'Global Warming Potential'!$C$5+'GHG Inventory N2O emissions'!S12*'Global Warming Potential'!$C$6+'GHG Inventory HFC emissions'!S12</f>
        <v>0</v>
      </c>
      <c r="T12" s="21"/>
    </row>
    <row r="13" spans="2:21" x14ac:dyDescent="0.35">
      <c r="B13" s="7" t="s">
        <v>109</v>
      </c>
      <c r="C13" s="12">
        <f>'GHG Inventory CO2 emissions'!C13*'Global Warming Potential'!$C$4+'GHG Inventory CH4 emissions'!C13*'Global Warming Potential'!$C$5+'GHG Inventory N2O emissions'!C13*'Global Warming Potential'!$C$6+'GHG Inventory HFC emissions'!C13</f>
        <v>22.572199295877578</v>
      </c>
      <c r="D13" s="12">
        <f>'GHG Inventory CO2 emissions'!D13*'Global Warming Potential'!$C$4+'GHG Inventory CH4 emissions'!D13*'Global Warming Potential'!$C$5+'GHG Inventory N2O emissions'!D13*'Global Warming Potential'!$C$6+'GHG Inventory HFC emissions'!D13</f>
        <v>23.469341872223129</v>
      </c>
      <c r="E13" s="12">
        <f>'GHG Inventory CO2 emissions'!E13*'Global Warming Potential'!$C$4+'GHG Inventory CH4 emissions'!E13*'Global Warming Potential'!$C$5+'GHG Inventory N2O emissions'!E13*'Global Warming Potential'!$C$6+'GHG Inventory HFC emissions'!E13</f>
        <v>23.538220846175783</v>
      </c>
      <c r="F13" s="12">
        <f>'GHG Inventory CO2 emissions'!F13*'Global Warming Potential'!$C$4+'GHG Inventory CH4 emissions'!F13*'Global Warming Potential'!$C$5+'GHG Inventory N2O emissions'!F13*'Global Warming Potential'!$C$6+'GHG Inventory HFC emissions'!F13</f>
        <v>24.699223559919385</v>
      </c>
      <c r="G13" s="12">
        <f>'GHG Inventory CO2 emissions'!G13*'Global Warming Potential'!$C$4+'GHG Inventory CH4 emissions'!G13*'Global Warming Potential'!$C$5+'GHG Inventory N2O emissions'!G13*'Global Warming Potential'!$C$6+'GHG Inventory HFC emissions'!G13</f>
        <v>22.810683098652913</v>
      </c>
      <c r="H13" s="12">
        <f>'GHG Inventory CO2 emissions'!H13*'Global Warming Potential'!$C$4+'GHG Inventory CH4 emissions'!H13*'Global Warming Potential'!$C$5+'GHG Inventory N2O emissions'!H13*'Global Warming Potential'!$C$6+'GHG Inventory HFC emissions'!H13</f>
        <v>21.724902102712292</v>
      </c>
      <c r="I13" s="12">
        <f>'GHG Inventory CO2 emissions'!I13*'Global Warming Potential'!$C$4+'GHG Inventory CH4 emissions'!I13*'Global Warming Potential'!$C$5+'GHG Inventory N2O emissions'!I13*'Global Warming Potential'!$C$6+'GHG Inventory HFC emissions'!I13</f>
        <v>24.214616951480792</v>
      </c>
      <c r="J13" s="12">
        <f>'GHG Inventory CO2 emissions'!J13*'Global Warming Potential'!$C$4+'GHG Inventory CH4 emissions'!J13*'Global Warming Potential'!$C$5+'GHG Inventory N2O emissions'!J13*'Global Warming Potential'!$C$6+'GHG Inventory HFC emissions'!J13</f>
        <v>23.571643991658913</v>
      </c>
      <c r="K13" s="12">
        <f>'GHG Inventory CO2 emissions'!K13*'Global Warming Potential'!$C$4+'GHG Inventory CH4 emissions'!K13*'Global Warming Potential'!$C$5+'GHG Inventory N2O emissions'!K13*'Global Warming Potential'!$C$6+'GHG Inventory HFC emissions'!K13</f>
        <v>30.173326506649847</v>
      </c>
      <c r="L13" s="12">
        <f>'GHG Inventory CO2 emissions'!L13*'Global Warming Potential'!$C$4+'GHG Inventory CH4 emissions'!L13*'Global Warming Potential'!$C$5+'GHG Inventory N2O emissions'!L13*'Global Warming Potential'!$C$6+'GHG Inventory HFC emissions'!L13</f>
        <v>22.210147581233205</v>
      </c>
      <c r="M13" s="12">
        <f>'GHG Inventory CO2 emissions'!M13*'Global Warming Potential'!$C$4+'GHG Inventory CH4 emissions'!M13*'Global Warming Potential'!$C$5+'GHG Inventory N2O emissions'!M13*'Global Warming Potential'!$C$6+'GHG Inventory HFC emissions'!M13</f>
        <v>23.364916030110709</v>
      </c>
      <c r="N13" s="12">
        <f>'GHG Inventory CO2 emissions'!N13*'Global Warming Potential'!$C$4+'GHG Inventory CH4 emissions'!N13*'Global Warming Potential'!$C$5+'GHG Inventory N2O emissions'!N13*'Global Warming Potential'!$C$6+'GHG Inventory HFC emissions'!N13</f>
        <v>22.35246234263542</v>
      </c>
      <c r="O13" s="12">
        <f>'GHG Inventory CO2 emissions'!O13*'Global Warming Potential'!$C$4+'GHG Inventory CH4 emissions'!O13*'Global Warming Potential'!$C$5+'GHG Inventory N2O emissions'!O13*'Global Warming Potential'!$C$6+'GHG Inventory HFC emissions'!O13</f>
        <v>22.285955812212077</v>
      </c>
      <c r="P13" s="12">
        <f>'GHG Inventory CO2 emissions'!P13*'Global Warming Potential'!$C$4+'GHG Inventory CH4 emissions'!P13*'Global Warming Potential'!$C$5+'GHG Inventory N2O emissions'!P13*'Global Warming Potential'!$C$6+'GHG Inventory HFC emissions'!P13</f>
        <v>21.713930201312959</v>
      </c>
      <c r="Q13" s="12">
        <f>'GHG Inventory CO2 emissions'!Q13*'Global Warming Potential'!$C$4+'GHG Inventory CH4 emissions'!Q13*'Global Warming Potential'!$C$5+'GHG Inventory N2O emissions'!Q13*'Global Warming Potential'!$C$6+'GHG Inventory HFC emissions'!Q13</f>
        <v>20.693671802585285</v>
      </c>
      <c r="R13" s="12">
        <f>'GHG Inventory CO2 emissions'!R13*'Global Warming Potential'!$C$4+'GHG Inventory CH4 emissions'!R13*'Global Warming Potential'!$C$5+'GHG Inventory N2O emissions'!R13*'Global Warming Potential'!$C$6+'GHG Inventory HFC emissions'!R13</f>
        <v>24.689849055629949</v>
      </c>
      <c r="S13" s="12">
        <f>'GHG Inventory CO2 emissions'!S13*'Global Warming Potential'!$C$4+'GHG Inventory CH4 emissions'!S13*'Global Warming Potential'!$C$5+'GHG Inventory N2O emissions'!S13*'Global Warming Potential'!$C$6+'GHG Inventory HFC emissions'!S13</f>
        <v>20.644641354250957</v>
      </c>
      <c r="T13" s="21">
        <f t="shared" ref="T13:T23" si="0">(S13-C13)/C13</f>
        <v>-8.5395220747437564E-2</v>
      </c>
    </row>
    <row r="14" spans="2:21" x14ac:dyDescent="0.35">
      <c r="B14" s="7" t="s">
        <v>110</v>
      </c>
      <c r="C14" s="12">
        <f>'GHG Inventory CO2 emissions'!C14*'Global Warming Potential'!$C$4+'GHG Inventory CH4 emissions'!C14*'Global Warming Potential'!$C$5+'GHG Inventory N2O emissions'!C14*'Global Warming Potential'!$C$6+'GHG Inventory HFC emissions'!C14</f>
        <v>1.6806358115366817</v>
      </c>
      <c r="D14" s="12">
        <f>'GHG Inventory CO2 emissions'!D14*'Global Warming Potential'!$C$4+'GHG Inventory CH4 emissions'!D14*'Global Warming Potential'!$C$5+'GHG Inventory N2O emissions'!D14*'Global Warming Potential'!$C$6+'GHG Inventory HFC emissions'!D14</f>
        <v>2.1076276067788737</v>
      </c>
      <c r="E14" s="12">
        <f>'GHG Inventory CO2 emissions'!E14*'Global Warming Potential'!$C$4+'GHG Inventory CH4 emissions'!E14*'Global Warming Potential'!$C$5+'GHG Inventory N2O emissions'!E14*'Global Warming Potential'!$C$6+'GHG Inventory HFC emissions'!E14</f>
        <v>2.1367889157027271</v>
      </c>
      <c r="F14" s="12">
        <f>'GHG Inventory CO2 emissions'!F14*'Global Warming Potential'!$C$4+'GHG Inventory CH4 emissions'!F14*'Global Warming Potential'!$C$5+'GHG Inventory N2O emissions'!F14*'Global Warming Potential'!$C$6+'GHG Inventory HFC emissions'!F14</f>
        <v>1.9237805718013739</v>
      </c>
      <c r="G14" s="12">
        <f>'GHG Inventory CO2 emissions'!G14*'Global Warming Potential'!$C$4+'GHG Inventory CH4 emissions'!G14*'Global Warming Potential'!$C$5+'GHG Inventory N2O emissions'!G14*'Global Warming Potential'!$C$6+'GHG Inventory HFC emissions'!G14</f>
        <v>1.7246054137892579</v>
      </c>
      <c r="H14" s="12">
        <f>'GHG Inventory CO2 emissions'!H14*'Global Warming Potential'!$C$4+'GHG Inventory CH4 emissions'!H14*'Global Warming Potential'!$C$5+'GHG Inventory N2O emissions'!H14*'Global Warming Potential'!$C$6+'GHG Inventory HFC emissions'!H14</f>
        <v>1.5999984520342678</v>
      </c>
      <c r="I14" s="12">
        <f>'GHG Inventory CO2 emissions'!I14*'Global Warming Potential'!$C$4+'GHG Inventory CH4 emissions'!I14*'Global Warming Potential'!$C$5+'GHG Inventory N2O emissions'!I14*'Global Warming Potential'!$C$6+'GHG Inventory HFC emissions'!I14</f>
        <v>2.0206805925048603</v>
      </c>
      <c r="J14" s="12">
        <f>'GHG Inventory CO2 emissions'!J14*'Global Warming Potential'!$C$4+'GHG Inventory CH4 emissions'!J14*'Global Warming Potential'!$C$5+'GHG Inventory N2O emissions'!J14*'Global Warming Potential'!$C$6+'GHG Inventory HFC emissions'!J14</f>
        <v>2.0950755891732804</v>
      </c>
      <c r="K14" s="12">
        <f>'GHG Inventory CO2 emissions'!K14*'Global Warming Potential'!$C$4+'GHG Inventory CH4 emissions'!K14*'Global Warming Potential'!$C$5+'GHG Inventory N2O emissions'!K14*'Global Warming Potential'!$C$6+'GHG Inventory HFC emissions'!K14</f>
        <v>1.8900197589998009</v>
      </c>
      <c r="L14" s="12">
        <f>'GHG Inventory CO2 emissions'!L14*'Global Warming Potential'!$C$4+'GHG Inventory CH4 emissions'!L14*'Global Warming Potential'!$C$5+'GHG Inventory N2O emissions'!L14*'Global Warming Potential'!$C$6+'GHG Inventory HFC emissions'!L14</f>
        <v>1.6144968531779995</v>
      </c>
      <c r="M14" s="12">
        <f>'GHG Inventory CO2 emissions'!M14*'Global Warming Potential'!$C$4+'GHG Inventory CH4 emissions'!M14*'Global Warming Potential'!$C$5+'GHG Inventory N2O emissions'!M14*'Global Warming Potential'!$C$6+'GHG Inventory HFC emissions'!M14</f>
        <v>1.5593040384005372</v>
      </c>
      <c r="N14" s="12">
        <f>'GHG Inventory CO2 emissions'!N14*'Global Warming Potential'!$C$4+'GHG Inventory CH4 emissions'!N14*'Global Warming Potential'!$C$5+'GHG Inventory N2O emissions'!N14*'Global Warming Potential'!$C$6+'GHG Inventory HFC emissions'!N14</f>
        <v>1.5158393675615189</v>
      </c>
      <c r="O14" s="12">
        <f>'GHG Inventory CO2 emissions'!O14*'Global Warming Potential'!$C$4+'GHG Inventory CH4 emissions'!O14*'Global Warming Potential'!$C$5+'GHG Inventory N2O emissions'!O14*'Global Warming Potential'!$C$6+'GHG Inventory HFC emissions'!O14</f>
        <v>1.4645922618700229</v>
      </c>
      <c r="P14" s="12">
        <f>'GHG Inventory CO2 emissions'!P14*'Global Warming Potential'!$C$4+'GHG Inventory CH4 emissions'!P14*'Global Warming Potential'!$C$5+'GHG Inventory N2O emissions'!P14*'Global Warming Potential'!$C$6+'GHG Inventory HFC emissions'!P14</f>
        <v>1.473202309892313</v>
      </c>
      <c r="Q14" s="12">
        <f>'GHG Inventory CO2 emissions'!Q14*'Global Warming Potential'!$C$4+'GHG Inventory CH4 emissions'!Q14*'Global Warming Potential'!$C$5+'GHG Inventory N2O emissions'!Q14*'Global Warming Potential'!$C$6+'GHG Inventory HFC emissions'!Q14</f>
        <v>1.5218554786805369</v>
      </c>
      <c r="R14" s="12">
        <f>'GHG Inventory CO2 emissions'!R14*'Global Warming Potential'!$C$4+'GHG Inventory CH4 emissions'!R14*'Global Warming Potential'!$C$5+'GHG Inventory N2O emissions'!R14*'Global Warming Potential'!$C$6+'GHG Inventory HFC emissions'!R14</f>
        <v>1.3987938941566589</v>
      </c>
      <c r="S14" s="12">
        <f>'GHG Inventory CO2 emissions'!S14*'Global Warming Potential'!$C$4+'GHG Inventory CH4 emissions'!S14*'Global Warming Potential'!$C$5+'GHG Inventory N2O emissions'!S14*'Global Warming Potential'!$C$6+'GHG Inventory HFC emissions'!S14</f>
        <v>1.3832280882377097</v>
      </c>
      <c r="T14" s="21">
        <f t="shared" si="0"/>
        <v>-0.17696143403432457</v>
      </c>
    </row>
    <row r="15" spans="2:21" x14ac:dyDescent="0.35">
      <c r="B15" s="7" t="s">
        <v>111</v>
      </c>
      <c r="C15" s="12">
        <f>'GHG Inventory CO2 emissions'!C15*'Global Warming Potential'!$C$4+'GHG Inventory CH4 emissions'!C15*'Global Warming Potential'!$C$5+'GHG Inventory N2O emissions'!C15*'Global Warming Potential'!$C$6+'GHG Inventory HFC emissions'!C15</f>
        <v>55.965271215306146</v>
      </c>
      <c r="D15" s="12">
        <f>'GHG Inventory CO2 emissions'!D15*'Global Warming Potential'!$C$4+'GHG Inventory CH4 emissions'!D15*'Global Warming Potential'!$C$5+'GHG Inventory N2O emissions'!D15*'Global Warming Potential'!$C$6+'GHG Inventory HFC emissions'!D15</f>
        <v>58.351450022710232</v>
      </c>
      <c r="E15" s="12">
        <f>'GHG Inventory CO2 emissions'!E15*'Global Warming Potential'!$C$4+'GHG Inventory CH4 emissions'!E15*'Global Warming Potential'!$C$5+'GHG Inventory N2O emissions'!E15*'Global Warming Potential'!$C$6+'GHG Inventory HFC emissions'!E15</f>
        <v>58.581462765053274</v>
      </c>
      <c r="F15" s="12">
        <f>'GHG Inventory CO2 emissions'!F15*'Global Warming Potential'!$C$4+'GHG Inventory CH4 emissions'!F15*'Global Warming Potential'!$C$5+'GHG Inventory N2O emissions'!F15*'Global Warming Potential'!$C$6+'GHG Inventory HFC emissions'!F15</f>
        <v>59.840670577182266</v>
      </c>
      <c r="G15" s="12">
        <f>'GHG Inventory CO2 emissions'!G15*'Global Warming Potential'!$C$4+'GHG Inventory CH4 emissions'!G15*'Global Warming Potential'!$C$5+'GHG Inventory N2O emissions'!G15*'Global Warming Potential'!$C$6+'GHG Inventory HFC emissions'!G15</f>
        <v>57.34259859205774</v>
      </c>
      <c r="H15" s="12">
        <f>'GHG Inventory CO2 emissions'!H15*'Global Warming Potential'!$C$4+'GHG Inventory CH4 emissions'!H15*'Global Warming Potential'!$C$5+'GHG Inventory N2O emissions'!H15*'Global Warming Potential'!$C$6+'GHG Inventory HFC emissions'!H15</f>
        <v>54.260823099579845</v>
      </c>
      <c r="I15" s="12">
        <f>'GHG Inventory CO2 emissions'!I15*'Global Warming Potential'!$C$4+'GHG Inventory CH4 emissions'!I15*'Global Warming Potential'!$C$5+'GHG Inventory N2O emissions'!I15*'Global Warming Potential'!$C$6+'GHG Inventory HFC emissions'!I15</f>
        <v>64.218530649576309</v>
      </c>
      <c r="J15" s="12">
        <f>'GHG Inventory CO2 emissions'!J15*'Global Warming Potential'!$C$4+'GHG Inventory CH4 emissions'!J15*'Global Warming Potential'!$C$5+'GHG Inventory N2O emissions'!J15*'Global Warming Potential'!$C$6+'GHG Inventory HFC emissions'!J15</f>
        <v>63.497731279350845</v>
      </c>
      <c r="K15" s="12">
        <f>'GHG Inventory CO2 emissions'!K15*'Global Warming Potential'!$C$4+'GHG Inventory CH4 emissions'!K15*'Global Warming Potential'!$C$5+'GHG Inventory N2O emissions'!K15*'Global Warming Potential'!$C$6+'GHG Inventory HFC emissions'!K15</f>
        <v>67.542455713906321</v>
      </c>
      <c r="L15" s="12">
        <f>'GHG Inventory CO2 emissions'!L15*'Global Warming Potential'!$C$4+'GHG Inventory CH4 emissions'!L15*'Global Warming Potential'!$C$5+'GHG Inventory N2O emissions'!L15*'Global Warming Potential'!$C$6+'GHG Inventory HFC emissions'!L15</f>
        <v>57.222859019356932</v>
      </c>
      <c r="M15" s="12">
        <f>'GHG Inventory CO2 emissions'!M15*'Global Warming Potential'!$C$4+'GHG Inventory CH4 emissions'!M15*'Global Warming Potential'!$C$5+'GHG Inventory N2O emissions'!M15*'Global Warming Potential'!$C$6+'GHG Inventory HFC emissions'!M15</f>
        <v>58.214732671786855</v>
      </c>
      <c r="N15" s="12">
        <f>'GHG Inventory CO2 emissions'!N15*'Global Warming Potential'!$C$4+'GHG Inventory CH4 emissions'!N15*'Global Warming Potential'!$C$5+'GHG Inventory N2O emissions'!N15*'Global Warming Potential'!$C$6+'GHG Inventory HFC emissions'!N15</f>
        <v>55.22493611325892</v>
      </c>
      <c r="O15" s="12">
        <f>'GHG Inventory CO2 emissions'!O15*'Global Warming Potential'!$C$4+'GHG Inventory CH4 emissions'!O15*'Global Warming Potential'!$C$5+'GHG Inventory N2O emissions'!O15*'Global Warming Potential'!$C$6+'GHG Inventory HFC emissions'!O15</f>
        <v>53.915001393372194</v>
      </c>
      <c r="P15" s="12">
        <f>'GHG Inventory CO2 emissions'!P15*'Global Warming Potential'!$C$4+'GHG Inventory CH4 emissions'!P15*'Global Warming Potential'!$C$5+'GHG Inventory N2O emissions'!P15*'Global Warming Potential'!$C$6+'GHG Inventory HFC emissions'!P15</f>
        <v>50.622087287913928</v>
      </c>
      <c r="Q15" s="12">
        <f>'GHG Inventory CO2 emissions'!Q15*'Global Warming Potential'!$C$4+'GHG Inventory CH4 emissions'!Q15*'Global Warming Potential'!$C$5+'GHG Inventory N2O emissions'!Q15*'Global Warming Potential'!$C$6+'GHG Inventory HFC emissions'!Q15</f>
        <v>52.880009603879387</v>
      </c>
      <c r="R15" s="12">
        <f>'GHG Inventory CO2 emissions'!R15*'Global Warming Potential'!$C$4+'GHG Inventory CH4 emissions'!R15*'Global Warming Potential'!$C$5+'GHG Inventory N2O emissions'!R15*'Global Warming Potential'!$C$6+'GHG Inventory HFC emissions'!R15</f>
        <v>53.566178737205433</v>
      </c>
      <c r="S15" s="12">
        <f>'GHG Inventory CO2 emissions'!S15*'Global Warming Potential'!$C$4+'GHG Inventory CH4 emissions'!S15*'Global Warming Potential'!$C$5+'GHG Inventory N2O emissions'!S15*'Global Warming Potential'!$C$6+'GHG Inventory HFC emissions'!S15</f>
        <v>51.645222461225082</v>
      </c>
      <c r="T15" s="21">
        <f t="shared" si="0"/>
        <v>-7.7191598651621618E-2</v>
      </c>
    </row>
    <row r="16" spans="2:21" x14ac:dyDescent="0.35">
      <c r="B16" s="7" t="s">
        <v>112</v>
      </c>
      <c r="C16" s="12">
        <f>'GHG Inventory CO2 emissions'!C16*'Global Warming Potential'!$C$4+'GHG Inventory CH4 emissions'!C16*'Global Warming Potential'!$C$5+'GHG Inventory N2O emissions'!C16*'Global Warming Potential'!$C$6+'GHG Inventory HFC emissions'!C16</f>
        <v>0</v>
      </c>
      <c r="D16" s="12">
        <f>'GHG Inventory CO2 emissions'!D16*'Global Warming Potential'!$C$4+'GHG Inventory CH4 emissions'!D16*'Global Warming Potential'!$C$5+'GHG Inventory N2O emissions'!D16*'Global Warming Potential'!$C$6+'GHG Inventory HFC emissions'!D16</f>
        <v>0</v>
      </c>
      <c r="E16" s="12">
        <f>'GHG Inventory CO2 emissions'!E16*'Global Warming Potential'!$C$4+'GHG Inventory CH4 emissions'!E16*'Global Warming Potential'!$C$5+'GHG Inventory N2O emissions'!E16*'Global Warming Potential'!$C$6+'GHG Inventory HFC emissions'!E16</f>
        <v>0</v>
      </c>
      <c r="F16" s="12">
        <f>'GHG Inventory CO2 emissions'!F16*'Global Warming Potential'!$C$4+'GHG Inventory CH4 emissions'!F16*'Global Warming Potential'!$C$5+'GHG Inventory N2O emissions'!F16*'Global Warming Potential'!$C$6+'GHG Inventory HFC emissions'!F16</f>
        <v>0</v>
      </c>
      <c r="G16" s="12">
        <f>'GHG Inventory CO2 emissions'!G16*'Global Warming Potential'!$C$4+'GHG Inventory CH4 emissions'!G16*'Global Warming Potential'!$C$5+'GHG Inventory N2O emissions'!G16*'Global Warming Potential'!$C$6+'GHG Inventory HFC emissions'!G16</f>
        <v>0</v>
      </c>
      <c r="H16" s="12">
        <f>'GHG Inventory CO2 emissions'!H16*'Global Warming Potential'!$C$4+'GHG Inventory CH4 emissions'!H16*'Global Warming Potential'!$C$5+'GHG Inventory N2O emissions'!H16*'Global Warming Potential'!$C$6+'GHG Inventory HFC emissions'!H16</f>
        <v>0</v>
      </c>
      <c r="I16" s="12">
        <f>'GHG Inventory CO2 emissions'!I16*'Global Warming Potential'!$C$4+'GHG Inventory CH4 emissions'!I16*'Global Warming Potential'!$C$5+'GHG Inventory N2O emissions'!I16*'Global Warming Potential'!$C$6+'GHG Inventory HFC emissions'!I16</f>
        <v>0</v>
      </c>
      <c r="J16" s="12">
        <f>'GHG Inventory CO2 emissions'!J16*'Global Warming Potential'!$C$4+'GHG Inventory CH4 emissions'!J16*'Global Warming Potential'!$C$5+'GHG Inventory N2O emissions'!J16*'Global Warming Potential'!$C$6+'GHG Inventory HFC emissions'!J16</f>
        <v>0</v>
      </c>
      <c r="K16" s="12">
        <f>'GHG Inventory CO2 emissions'!K16*'Global Warming Potential'!$C$4+'GHG Inventory CH4 emissions'!K16*'Global Warming Potential'!$C$5+'GHG Inventory N2O emissions'!K16*'Global Warming Potential'!$C$6+'GHG Inventory HFC emissions'!K16</f>
        <v>0</v>
      </c>
      <c r="L16" s="12">
        <f>'GHG Inventory CO2 emissions'!L16*'Global Warming Potential'!$C$4+'GHG Inventory CH4 emissions'!L16*'Global Warming Potential'!$C$5+'GHG Inventory N2O emissions'!L16*'Global Warming Potential'!$C$6+'GHG Inventory HFC emissions'!L16</f>
        <v>0</v>
      </c>
      <c r="M16" s="12">
        <f>'GHG Inventory CO2 emissions'!M16*'Global Warming Potential'!$C$4+'GHG Inventory CH4 emissions'!M16*'Global Warming Potential'!$C$5+'GHG Inventory N2O emissions'!M16*'Global Warming Potential'!$C$6+'GHG Inventory HFC emissions'!M16</f>
        <v>0</v>
      </c>
      <c r="N16" s="12">
        <f>'GHG Inventory CO2 emissions'!N16*'Global Warming Potential'!$C$4+'GHG Inventory CH4 emissions'!N16*'Global Warming Potential'!$C$5+'GHG Inventory N2O emissions'!N16*'Global Warming Potential'!$C$6+'GHG Inventory HFC emissions'!N16</f>
        <v>0</v>
      </c>
      <c r="O16" s="12">
        <f>'GHG Inventory CO2 emissions'!O16*'Global Warming Potential'!$C$4+'GHG Inventory CH4 emissions'!O16*'Global Warming Potential'!$C$5+'GHG Inventory N2O emissions'!O16*'Global Warming Potential'!$C$6+'GHG Inventory HFC emissions'!O16</f>
        <v>0</v>
      </c>
      <c r="P16" s="12">
        <f>'GHG Inventory CO2 emissions'!P16*'Global Warming Potential'!$C$4+'GHG Inventory CH4 emissions'!P16*'Global Warming Potential'!$C$5+'GHG Inventory N2O emissions'!P16*'Global Warming Potential'!$C$6+'GHG Inventory HFC emissions'!P16</f>
        <v>0</v>
      </c>
      <c r="Q16" s="12">
        <f>'GHG Inventory CO2 emissions'!Q16*'Global Warming Potential'!$C$4+'GHG Inventory CH4 emissions'!Q16*'Global Warming Potential'!$C$5+'GHG Inventory N2O emissions'!Q16*'Global Warming Potential'!$C$6+'GHG Inventory HFC emissions'!Q16</f>
        <v>0</v>
      </c>
      <c r="R16" s="12">
        <f>'GHG Inventory CO2 emissions'!R16*'Global Warming Potential'!$C$4+'GHG Inventory CH4 emissions'!R16*'Global Warming Potential'!$C$5+'GHG Inventory N2O emissions'!R16*'Global Warming Potential'!$C$6+'GHG Inventory HFC emissions'!R16</f>
        <v>0</v>
      </c>
      <c r="S16" s="12">
        <f>'GHG Inventory CO2 emissions'!S16*'Global Warming Potential'!$C$4+'GHG Inventory CH4 emissions'!S16*'Global Warming Potential'!$C$5+'GHG Inventory N2O emissions'!S16*'Global Warming Potential'!$C$6+'GHG Inventory HFC emissions'!S16</f>
        <v>0</v>
      </c>
      <c r="T16" s="21"/>
    </row>
    <row r="17" spans="2:22" x14ac:dyDescent="0.35">
      <c r="B17" s="7" t="s">
        <v>113</v>
      </c>
      <c r="C17" s="12">
        <f>'GHG Inventory CO2 emissions'!C17*'Global Warming Potential'!$C$4+'GHG Inventory CH4 emissions'!C17*'Global Warming Potential'!$C$5+'GHG Inventory N2O emissions'!C17*'Global Warming Potential'!$C$6+'GHG Inventory HFC emissions'!C17</f>
        <v>0</v>
      </c>
      <c r="D17" s="12">
        <f>'GHG Inventory CO2 emissions'!D17*'Global Warming Potential'!$C$4+'GHG Inventory CH4 emissions'!D17*'Global Warming Potential'!$C$5+'GHG Inventory N2O emissions'!D17*'Global Warming Potential'!$C$6+'GHG Inventory HFC emissions'!D17</f>
        <v>0</v>
      </c>
      <c r="E17" s="12">
        <f>'GHG Inventory CO2 emissions'!E17*'Global Warming Potential'!$C$4+'GHG Inventory CH4 emissions'!E17*'Global Warming Potential'!$C$5+'GHG Inventory N2O emissions'!E17*'Global Warming Potential'!$C$6+'GHG Inventory HFC emissions'!E17</f>
        <v>0</v>
      </c>
      <c r="F17" s="12">
        <f>'GHG Inventory CO2 emissions'!F17*'Global Warming Potential'!$C$4+'GHG Inventory CH4 emissions'!F17*'Global Warming Potential'!$C$5+'GHG Inventory N2O emissions'!F17*'Global Warming Potential'!$C$6+'GHG Inventory HFC emissions'!F17</f>
        <v>0</v>
      </c>
      <c r="G17" s="12">
        <f>'GHG Inventory CO2 emissions'!G17*'Global Warming Potential'!$C$4+'GHG Inventory CH4 emissions'!G17*'Global Warming Potential'!$C$5+'GHG Inventory N2O emissions'!G17*'Global Warming Potential'!$C$6+'GHG Inventory HFC emissions'!G17</f>
        <v>0</v>
      </c>
      <c r="H17" s="12">
        <f>'GHG Inventory CO2 emissions'!H17*'Global Warming Potential'!$C$4+'GHG Inventory CH4 emissions'!H17*'Global Warming Potential'!$C$5+'GHG Inventory N2O emissions'!H17*'Global Warming Potential'!$C$6+'GHG Inventory HFC emissions'!H17</f>
        <v>0</v>
      </c>
      <c r="I17" s="12">
        <f>'GHG Inventory CO2 emissions'!I17*'Global Warming Potential'!$C$4+'GHG Inventory CH4 emissions'!I17*'Global Warming Potential'!$C$5+'GHG Inventory N2O emissions'!I17*'Global Warming Potential'!$C$6+'GHG Inventory HFC emissions'!I17</f>
        <v>0</v>
      </c>
      <c r="J17" s="12">
        <f>'GHG Inventory CO2 emissions'!J17*'Global Warming Potential'!$C$4+'GHG Inventory CH4 emissions'!J17*'Global Warming Potential'!$C$5+'GHG Inventory N2O emissions'!J17*'Global Warming Potential'!$C$6+'GHG Inventory HFC emissions'!J17</f>
        <v>0</v>
      </c>
      <c r="K17" s="12">
        <f>'GHG Inventory CO2 emissions'!K17*'Global Warming Potential'!$C$4+'GHG Inventory CH4 emissions'!K17*'Global Warming Potential'!$C$5+'GHG Inventory N2O emissions'!K17*'Global Warming Potential'!$C$6+'GHG Inventory HFC emissions'!K17</f>
        <v>0</v>
      </c>
      <c r="L17" s="12">
        <f>'GHG Inventory CO2 emissions'!L17*'Global Warming Potential'!$C$4+'GHG Inventory CH4 emissions'!L17*'Global Warming Potential'!$C$5+'GHG Inventory N2O emissions'!L17*'Global Warming Potential'!$C$6+'GHG Inventory HFC emissions'!L17</f>
        <v>0</v>
      </c>
      <c r="M17" s="12">
        <f>'GHG Inventory CO2 emissions'!M17*'Global Warming Potential'!$C$4+'GHG Inventory CH4 emissions'!M17*'Global Warming Potential'!$C$5+'GHG Inventory N2O emissions'!M17*'Global Warming Potential'!$C$6+'GHG Inventory HFC emissions'!M17</f>
        <v>0</v>
      </c>
      <c r="N17" s="12">
        <f>'GHG Inventory CO2 emissions'!N17*'Global Warming Potential'!$C$4+'GHG Inventory CH4 emissions'!N17*'Global Warming Potential'!$C$5+'GHG Inventory N2O emissions'!N17*'Global Warming Potential'!$C$6+'GHG Inventory HFC emissions'!N17</f>
        <v>0</v>
      </c>
      <c r="O17" s="12">
        <f>'GHG Inventory CO2 emissions'!O17*'Global Warming Potential'!$C$4+'GHG Inventory CH4 emissions'!O17*'Global Warming Potential'!$C$5+'GHG Inventory N2O emissions'!O17*'Global Warming Potential'!$C$6+'GHG Inventory HFC emissions'!O17</f>
        <v>0</v>
      </c>
      <c r="P17" s="12">
        <f>'GHG Inventory CO2 emissions'!P17*'Global Warming Potential'!$C$4+'GHG Inventory CH4 emissions'!P17*'Global Warming Potential'!$C$5+'GHG Inventory N2O emissions'!P17*'Global Warming Potential'!$C$6+'GHG Inventory HFC emissions'!P17</f>
        <v>0</v>
      </c>
      <c r="Q17" s="12">
        <f>'GHG Inventory CO2 emissions'!Q17*'Global Warming Potential'!$C$4+'GHG Inventory CH4 emissions'!Q17*'Global Warming Potential'!$C$5+'GHG Inventory N2O emissions'!Q17*'Global Warming Potential'!$C$6+'GHG Inventory HFC emissions'!Q17</f>
        <v>0</v>
      </c>
      <c r="R17" s="12">
        <f>'GHG Inventory CO2 emissions'!R17*'Global Warming Potential'!$C$4+'GHG Inventory CH4 emissions'!R17*'Global Warming Potential'!$C$5+'GHG Inventory N2O emissions'!R17*'Global Warming Potential'!$C$6+'GHG Inventory HFC emissions'!R17</f>
        <v>0</v>
      </c>
      <c r="S17" s="12">
        <f>'GHG Inventory CO2 emissions'!S17*'Global Warming Potential'!$C$4+'GHG Inventory CH4 emissions'!S17*'Global Warming Potential'!$C$5+'GHG Inventory N2O emissions'!S17*'Global Warming Potential'!$C$6+'GHG Inventory HFC emissions'!S17</f>
        <v>0</v>
      </c>
      <c r="T17" s="21"/>
    </row>
    <row r="18" spans="2:22" x14ac:dyDescent="0.35">
      <c r="B18" s="7" t="s">
        <v>114</v>
      </c>
      <c r="C18" s="12">
        <f>'GHG Inventory CO2 emissions'!C18*'Global Warming Potential'!$C$4+'GHG Inventory CH4 emissions'!C18*'Global Warming Potential'!$C$5+'GHG Inventory N2O emissions'!C18*'Global Warming Potential'!$C$6+'GHG Inventory HFC emissions'!C18</f>
        <v>0</v>
      </c>
      <c r="D18" s="12">
        <f>'GHG Inventory CO2 emissions'!D18*'Global Warming Potential'!$C$4+'GHG Inventory CH4 emissions'!D18*'Global Warming Potential'!$C$5+'GHG Inventory N2O emissions'!D18*'Global Warming Potential'!$C$6+'GHG Inventory HFC emissions'!D18</f>
        <v>0</v>
      </c>
      <c r="E18" s="12">
        <f>'GHG Inventory CO2 emissions'!E18*'Global Warming Potential'!$C$4+'GHG Inventory CH4 emissions'!E18*'Global Warming Potential'!$C$5+'GHG Inventory N2O emissions'!E18*'Global Warming Potential'!$C$6+'GHG Inventory HFC emissions'!E18</f>
        <v>0</v>
      </c>
      <c r="F18" s="12">
        <f>'GHG Inventory CO2 emissions'!F18*'Global Warming Potential'!$C$4+'GHG Inventory CH4 emissions'!F18*'Global Warming Potential'!$C$5+'GHG Inventory N2O emissions'!F18*'Global Warming Potential'!$C$6+'GHG Inventory HFC emissions'!F18</f>
        <v>0</v>
      </c>
      <c r="G18" s="12">
        <f>'GHG Inventory CO2 emissions'!G18*'Global Warming Potential'!$C$4+'GHG Inventory CH4 emissions'!G18*'Global Warming Potential'!$C$5+'GHG Inventory N2O emissions'!G18*'Global Warming Potential'!$C$6+'GHG Inventory HFC emissions'!G18</f>
        <v>0</v>
      </c>
      <c r="H18" s="12">
        <f>'GHG Inventory CO2 emissions'!H18*'Global Warming Potential'!$C$4+'GHG Inventory CH4 emissions'!H18*'Global Warming Potential'!$C$5+'GHG Inventory N2O emissions'!H18*'Global Warming Potential'!$C$6+'GHG Inventory HFC emissions'!H18</f>
        <v>0</v>
      </c>
      <c r="I18" s="12">
        <f>'GHG Inventory CO2 emissions'!I18*'Global Warming Potential'!$C$4+'GHG Inventory CH4 emissions'!I18*'Global Warming Potential'!$C$5+'GHG Inventory N2O emissions'!I18*'Global Warming Potential'!$C$6+'GHG Inventory HFC emissions'!I18</f>
        <v>0</v>
      </c>
      <c r="J18" s="12">
        <f>'GHG Inventory CO2 emissions'!J18*'Global Warming Potential'!$C$4+'GHG Inventory CH4 emissions'!J18*'Global Warming Potential'!$C$5+'GHG Inventory N2O emissions'!J18*'Global Warming Potential'!$C$6+'GHG Inventory HFC emissions'!J18</f>
        <v>0</v>
      </c>
      <c r="K18" s="12">
        <f>'GHG Inventory CO2 emissions'!K18*'Global Warming Potential'!$C$4+'GHG Inventory CH4 emissions'!K18*'Global Warming Potential'!$C$5+'GHG Inventory N2O emissions'!K18*'Global Warming Potential'!$C$6+'GHG Inventory HFC emissions'!K18</f>
        <v>0</v>
      </c>
      <c r="L18" s="12">
        <f>'GHG Inventory CO2 emissions'!L18*'Global Warming Potential'!$C$4+'GHG Inventory CH4 emissions'!L18*'Global Warming Potential'!$C$5+'GHG Inventory N2O emissions'!L18*'Global Warming Potential'!$C$6+'GHG Inventory HFC emissions'!L18</f>
        <v>0</v>
      </c>
      <c r="M18" s="12">
        <f>'GHG Inventory CO2 emissions'!M18*'Global Warming Potential'!$C$4+'GHG Inventory CH4 emissions'!M18*'Global Warming Potential'!$C$5+'GHG Inventory N2O emissions'!M18*'Global Warming Potential'!$C$6+'GHG Inventory HFC emissions'!M18</f>
        <v>0</v>
      </c>
      <c r="N18" s="12">
        <f>'GHG Inventory CO2 emissions'!N18*'Global Warming Potential'!$C$4+'GHG Inventory CH4 emissions'!N18*'Global Warming Potential'!$C$5+'GHG Inventory N2O emissions'!N18*'Global Warming Potential'!$C$6+'GHG Inventory HFC emissions'!N18</f>
        <v>0</v>
      </c>
      <c r="O18" s="12">
        <f>'GHG Inventory CO2 emissions'!O18*'Global Warming Potential'!$C$4+'GHG Inventory CH4 emissions'!O18*'Global Warming Potential'!$C$5+'GHG Inventory N2O emissions'!O18*'Global Warming Potential'!$C$6+'GHG Inventory HFC emissions'!O18</f>
        <v>0</v>
      </c>
      <c r="P18" s="12">
        <f>'GHG Inventory CO2 emissions'!P18*'Global Warming Potential'!$C$4+'GHG Inventory CH4 emissions'!P18*'Global Warming Potential'!$C$5+'GHG Inventory N2O emissions'!P18*'Global Warming Potential'!$C$6+'GHG Inventory HFC emissions'!P18</f>
        <v>0</v>
      </c>
      <c r="Q18" s="12">
        <f>'GHG Inventory CO2 emissions'!Q18*'Global Warming Potential'!$C$4+'GHG Inventory CH4 emissions'!Q18*'Global Warming Potential'!$C$5+'GHG Inventory N2O emissions'!Q18*'Global Warming Potential'!$C$6+'GHG Inventory HFC emissions'!Q18</f>
        <v>0</v>
      </c>
      <c r="R18" s="12">
        <f>'GHG Inventory CO2 emissions'!R18*'Global Warming Potential'!$C$4+'GHG Inventory CH4 emissions'!R18*'Global Warming Potential'!$C$5+'GHG Inventory N2O emissions'!R18*'Global Warming Potential'!$C$6+'GHG Inventory HFC emissions'!R18</f>
        <v>0</v>
      </c>
      <c r="S18" s="12">
        <f>'GHG Inventory CO2 emissions'!S18*'Global Warming Potential'!$C$4+'GHG Inventory CH4 emissions'!S18*'Global Warming Potential'!$C$5+'GHG Inventory N2O emissions'!S18*'Global Warming Potential'!$C$6+'GHG Inventory HFC emissions'!S18</f>
        <v>0</v>
      </c>
      <c r="T18" s="21"/>
    </row>
    <row r="19" spans="2:22" x14ac:dyDescent="0.35">
      <c r="B19" s="7" t="s">
        <v>115</v>
      </c>
      <c r="C19" s="12">
        <f>'GHG Inventory CO2 emissions'!C19*'Global Warming Potential'!$C$4+'GHG Inventory CH4 emissions'!C19*'Global Warming Potential'!$C$5+'GHG Inventory N2O emissions'!C19*'Global Warming Potential'!$C$6+'GHG Inventory HFC emissions'!C19</f>
        <v>0</v>
      </c>
      <c r="D19" s="12">
        <f>'GHG Inventory CO2 emissions'!D19*'Global Warming Potential'!$C$4+'GHG Inventory CH4 emissions'!D19*'Global Warming Potential'!$C$5+'GHG Inventory N2O emissions'!D19*'Global Warming Potential'!$C$6+'GHG Inventory HFC emissions'!D19</f>
        <v>0</v>
      </c>
      <c r="E19" s="12">
        <f>'GHG Inventory CO2 emissions'!E19*'Global Warming Potential'!$C$4+'GHG Inventory CH4 emissions'!E19*'Global Warming Potential'!$C$5+'GHG Inventory N2O emissions'!E19*'Global Warming Potential'!$C$6+'GHG Inventory HFC emissions'!E19</f>
        <v>0</v>
      </c>
      <c r="F19" s="12">
        <f>'GHG Inventory CO2 emissions'!F19*'Global Warming Potential'!$C$4+'GHG Inventory CH4 emissions'!F19*'Global Warming Potential'!$C$5+'GHG Inventory N2O emissions'!F19*'Global Warming Potential'!$C$6+'GHG Inventory HFC emissions'!F19</f>
        <v>0</v>
      </c>
      <c r="G19" s="12">
        <f>'GHG Inventory CO2 emissions'!G19*'Global Warming Potential'!$C$4+'GHG Inventory CH4 emissions'!G19*'Global Warming Potential'!$C$5+'GHG Inventory N2O emissions'!G19*'Global Warming Potential'!$C$6+'GHG Inventory HFC emissions'!G19</f>
        <v>0</v>
      </c>
      <c r="H19" s="12">
        <f>'GHG Inventory CO2 emissions'!H19*'Global Warming Potential'!$C$4+'GHG Inventory CH4 emissions'!H19*'Global Warming Potential'!$C$5+'GHG Inventory N2O emissions'!H19*'Global Warming Potential'!$C$6+'GHG Inventory HFC emissions'!H19</f>
        <v>0</v>
      </c>
      <c r="I19" s="12">
        <f>'GHG Inventory CO2 emissions'!I19*'Global Warming Potential'!$C$4+'GHG Inventory CH4 emissions'!I19*'Global Warming Potential'!$C$5+'GHG Inventory N2O emissions'!I19*'Global Warming Potential'!$C$6+'GHG Inventory HFC emissions'!I19</f>
        <v>0</v>
      </c>
      <c r="J19" s="12">
        <f>'GHG Inventory CO2 emissions'!J19*'Global Warming Potential'!$C$4+'GHG Inventory CH4 emissions'!J19*'Global Warming Potential'!$C$5+'GHG Inventory N2O emissions'!J19*'Global Warming Potential'!$C$6+'GHG Inventory HFC emissions'!J19</f>
        <v>0</v>
      </c>
      <c r="K19" s="12">
        <f>'GHG Inventory CO2 emissions'!K19*'Global Warming Potential'!$C$4+'GHG Inventory CH4 emissions'!K19*'Global Warming Potential'!$C$5+'GHG Inventory N2O emissions'!K19*'Global Warming Potential'!$C$6+'GHG Inventory HFC emissions'!K19</f>
        <v>0</v>
      </c>
      <c r="L19" s="12">
        <f>'GHG Inventory CO2 emissions'!L19*'Global Warming Potential'!$C$4+'GHG Inventory CH4 emissions'!L19*'Global Warming Potential'!$C$5+'GHG Inventory N2O emissions'!L19*'Global Warming Potential'!$C$6+'GHG Inventory HFC emissions'!L19</f>
        <v>0</v>
      </c>
      <c r="M19" s="12">
        <f>'GHG Inventory CO2 emissions'!M19*'Global Warming Potential'!$C$4+'GHG Inventory CH4 emissions'!M19*'Global Warming Potential'!$C$5+'GHG Inventory N2O emissions'!M19*'Global Warming Potential'!$C$6+'GHG Inventory HFC emissions'!M19</f>
        <v>0</v>
      </c>
      <c r="N19" s="12">
        <f>'GHG Inventory CO2 emissions'!N19*'Global Warming Potential'!$C$4+'GHG Inventory CH4 emissions'!N19*'Global Warming Potential'!$C$5+'GHG Inventory N2O emissions'!N19*'Global Warming Potential'!$C$6+'GHG Inventory HFC emissions'!N19</f>
        <v>0</v>
      </c>
      <c r="O19" s="12">
        <f>'GHG Inventory CO2 emissions'!O19*'Global Warming Potential'!$C$4+'GHG Inventory CH4 emissions'!O19*'Global Warming Potential'!$C$5+'GHG Inventory N2O emissions'!O19*'Global Warming Potential'!$C$6+'GHG Inventory HFC emissions'!O19</f>
        <v>0</v>
      </c>
      <c r="P19" s="12">
        <f>'GHG Inventory CO2 emissions'!P19*'Global Warming Potential'!$C$4+'GHG Inventory CH4 emissions'!P19*'Global Warming Potential'!$C$5+'GHG Inventory N2O emissions'!P19*'Global Warming Potential'!$C$6+'GHG Inventory HFC emissions'!P19</f>
        <v>0</v>
      </c>
      <c r="Q19" s="12">
        <f>'GHG Inventory CO2 emissions'!Q19*'Global Warming Potential'!$C$4+'GHG Inventory CH4 emissions'!Q19*'Global Warming Potential'!$C$5+'GHG Inventory N2O emissions'!Q19*'Global Warming Potential'!$C$6+'GHG Inventory HFC emissions'!Q19</f>
        <v>0</v>
      </c>
      <c r="R19" s="12">
        <f>'GHG Inventory CO2 emissions'!R19*'Global Warming Potential'!$C$4+'GHG Inventory CH4 emissions'!R19*'Global Warming Potential'!$C$5+'GHG Inventory N2O emissions'!R19*'Global Warming Potential'!$C$6+'GHG Inventory HFC emissions'!R19</f>
        <v>0</v>
      </c>
      <c r="S19" s="12">
        <f>'GHG Inventory CO2 emissions'!S19*'Global Warming Potential'!$C$4+'GHG Inventory CH4 emissions'!S19*'Global Warming Potential'!$C$5+'GHG Inventory N2O emissions'!S19*'Global Warming Potential'!$C$6+'GHG Inventory HFC emissions'!S19</f>
        <v>0</v>
      </c>
      <c r="T19" s="21"/>
    </row>
    <row r="20" spans="2:22" x14ac:dyDescent="0.35">
      <c r="B20" s="7" t="s">
        <v>116</v>
      </c>
      <c r="C20" s="12">
        <f>'GHG Inventory CO2 emissions'!C20*'Global Warming Potential'!$C$4+'GHG Inventory CH4 emissions'!C20*'Global Warming Potential'!$C$5+'GHG Inventory N2O emissions'!C20*'Global Warming Potential'!$C$6+'GHG Inventory HFC emissions'!C20</f>
        <v>0</v>
      </c>
      <c r="D20" s="12">
        <f>'GHG Inventory CO2 emissions'!D20*'Global Warming Potential'!$C$4+'GHG Inventory CH4 emissions'!D20*'Global Warming Potential'!$C$5+'GHG Inventory N2O emissions'!D20*'Global Warming Potential'!$C$6+'GHG Inventory HFC emissions'!D20</f>
        <v>0</v>
      </c>
      <c r="E20" s="12">
        <f>'GHG Inventory CO2 emissions'!E20*'Global Warming Potential'!$C$4+'GHG Inventory CH4 emissions'!E20*'Global Warming Potential'!$C$5+'GHG Inventory N2O emissions'!E20*'Global Warming Potential'!$C$6+'GHG Inventory HFC emissions'!E20</f>
        <v>0</v>
      </c>
      <c r="F20" s="12">
        <f>'GHG Inventory CO2 emissions'!F20*'Global Warming Potential'!$C$4+'GHG Inventory CH4 emissions'!F20*'Global Warming Potential'!$C$5+'GHG Inventory N2O emissions'!F20*'Global Warming Potential'!$C$6+'GHG Inventory HFC emissions'!F20</f>
        <v>0</v>
      </c>
      <c r="G20" s="12">
        <f>'GHG Inventory CO2 emissions'!G20*'Global Warming Potential'!$C$4+'GHG Inventory CH4 emissions'!G20*'Global Warming Potential'!$C$5+'GHG Inventory N2O emissions'!G20*'Global Warming Potential'!$C$6+'GHG Inventory HFC emissions'!G20</f>
        <v>0</v>
      </c>
      <c r="H20" s="12">
        <f>'GHG Inventory CO2 emissions'!H20*'Global Warming Potential'!$C$4+'GHG Inventory CH4 emissions'!H20*'Global Warming Potential'!$C$5+'GHG Inventory N2O emissions'!H20*'Global Warming Potential'!$C$6+'GHG Inventory HFC emissions'!H20</f>
        <v>0</v>
      </c>
      <c r="I20" s="12">
        <f>'GHG Inventory CO2 emissions'!I20*'Global Warming Potential'!$C$4+'GHG Inventory CH4 emissions'!I20*'Global Warming Potential'!$C$5+'GHG Inventory N2O emissions'!I20*'Global Warming Potential'!$C$6+'GHG Inventory HFC emissions'!I20</f>
        <v>0</v>
      </c>
      <c r="J20" s="12">
        <f>'GHG Inventory CO2 emissions'!J20*'Global Warming Potential'!$C$4+'GHG Inventory CH4 emissions'!J20*'Global Warming Potential'!$C$5+'GHG Inventory N2O emissions'!J20*'Global Warming Potential'!$C$6+'GHG Inventory HFC emissions'!J20</f>
        <v>0</v>
      </c>
      <c r="K20" s="12">
        <f>'GHG Inventory CO2 emissions'!K20*'Global Warming Potential'!$C$4+'GHG Inventory CH4 emissions'!K20*'Global Warming Potential'!$C$5+'GHG Inventory N2O emissions'!K20*'Global Warming Potential'!$C$6+'GHG Inventory HFC emissions'!K20</f>
        <v>0</v>
      </c>
      <c r="L20" s="12">
        <f>'GHG Inventory CO2 emissions'!L20*'Global Warming Potential'!$C$4+'GHG Inventory CH4 emissions'!L20*'Global Warming Potential'!$C$5+'GHG Inventory N2O emissions'!L20*'Global Warming Potential'!$C$6+'GHG Inventory HFC emissions'!L20</f>
        <v>0</v>
      </c>
      <c r="M20" s="12">
        <f>'GHG Inventory CO2 emissions'!M20*'Global Warming Potential'!$C$4+'GHG Inventory CH4 emissions'!M20*'Global Warming Potential'!$C$5+'GHG Inventory N2O emissions'!M20*'Global Warming Potential'!$C$6+'GHG Inventory HFC emissions'!M20</f>
        <v>0</v>
      </c>
      <c r="N20" s="12">
        <f>'GHG Inventory CO2 emissions'!N20*'Global Warming Potential'!$C$4+'GHG Inventory CH4 emissions'!N20*'Global Warming Potential'!$C$5+'GHG Inventory N2O emissions'!N20*'Global Warming Potential'!$C$6+'GHG Inventory HFC emissions'!N20</f>
        <v>0</v>
      </c>
      <c r="O20" s="12">
        <f>'GHG Inventory CO2 emissions'!O20*'Global Warming Potential'!$C$4+'GHG Inventory CH4 emissions'!O20*'Global Warming Potential'!$C$5+'GHG Inventory N2O emissions'!O20*'Global Warming Potential'!$C$6+'GHG Inventory HFC emissions'!O20</f>
        <v>0</v>
      </c>
      <c r="P20" s="12">
        <f>'GHG Inventory CO2 emissions'!P20*'Global Warming Potential'!$C$4+'GHG Inventory CH4 emissions'!P20*'Global Warming Potential'!$C$5+'GHG Inventory N2O emissions'!P20*'Global Warming Potential'!$C$6+'GHG Inventory HFC emissions'!P20</f>
        <v>0</v>
      </c>
      <c r="Q20" s="12">
        <f>'GHG Inventory CO2 emissions'!Q20*'Global Warming Potential'!$C$4+'GHG Inventory CH4 emissions'!Q20*'Global Warming Potential'!$C$5+'GHG Inventory N2O emissions'!Q20*'Global Warming Potential'!$C$6+'GHG Inventory HFC emissions'!Q20</f>
        <v>0</v>
      </c>
      <c r="R20" s="12">
        <f>'GHG Inventory CO2 emissions'!R20*'Global Warming Potential'!$C$4+'GHG Inventory CH4 emissions'!R20*'Global Warming Potential'!$C$5+'GHG Inventory N2O emissions'!R20*'Global Warming Potential'!$C$6+'GHG Inventory HFC emissions'!R20</f>
        <v>0</v>
      </c>
      <c r="S20" s="12">
        <f>'GHG Inventory CO2 emissions'!S20*'Global Warming Potential'!$C$4+'GHG Inventory CH4 emissions'!S20*'Global Warming Potential'!$C$5+'GHG Inventory N2O emissions'!S20*'Global Warming Potential'!$C$6+'GHG Inventory HFC emissions'!S20</f>
        <v>0</v>
      </c>
      <c r="T20" s="21"/>
    </row>
    <row r="21" spans="2:22" x14ac:dyDescent="0.35">
      <c r="B21" s="7" t="s">
        <v>117</v>
      </c>
      <c r="C21" s="12">
        <f>'GHG Inventory CO2 emissions'!C21*'Global Warming Potential'!$C$4+'GHG Inventory CH4 emissions'!C21*'Global Warming Potential'!$C$5+'GHG Inventory N2O emissions'!C21*'Global Warming Potential'!$C$6+'GHG Inventory HFC emissions'!C21</f>
        <v>36.014076844398687</v>
      </c>
      <c r="D21" s="12">
        <f>'GHG Inventory CO2 emissions'!D21*'Global Warming Potential'!$C$4+'GHG Inventory CH4 emissions'!D21*'Global Warming Potential'!$C$5+'GHG Inventory N2O emissions'!D21*'Global Warming Potential'!$C$6+'GHG Inventory HFC emissions'!D21</f>
        <v>38.329129569206721</v>
      </c>
      <c r="E21" s="12">
        <f>'GHG Inventory CO2 emissions'!E21*'Global Warming Potential'!$C$4+'GHG Inventory CH4 emissions'!E21*'Global Warming Potential'!$C$5+'GHG Inventory N2O emissions'!E21*'Global Warming Potential'!$C$6+'GHG Inventory HFC emissions'!E21</f>
        <v>17.685604447692999</v>
      </c>
      <c r="F21" s="12">
        <f>'GHG Inventory CO2 emissions'!F21*'Global Warming Potential'!$C$4+'GHG Inventory CH4 emissions'!F21*'Global Warming Potential'!$C$5+'GHG Inventory N2O emissions'!F21*'Global Warming Potential'!$C$6+'GHG Inventory HFC emissions'!F21</f>
        <v>38.237324034047639</v>
      </c>
      <c r="G21" s="12">
        <f>'GHG Inventory CO2 emissions'!G21*'Global Warming Potential'!$C$4+'GHG Inventory CH4 emissions'!G21*'Global Warming Potential'!$C$5+'GHG Inventory N2O emissions'!G21*'Global Warming Potential'!$C$6+'GHG Inventory HFC emissions'!G21</f>
        <v>20.428334279074395</v>
      </c>
      <c r="H21" s="12">
        <f>'GHG Inventory CO2 emissions'!H21*'Global Warming Potential'!$C$4+'GHG Inventory CH4 emissions'!H21*'Global Warming Potential'!$C$5+'GHG Inventory N2O emissions'!H21*'Global Warming Potential'!$C$6+'GHG Inventory HFC emissions'!H21</f>
        <v>19.446496854338676</v>
      </c>
      <c r="I21" s="12">
        <f>'GHG Inventory CO2 emissions'!I21*'Global Warming Potential'!$C$4+'GHG Inventory CH4 emissions'!I21*'Global Warming Potential'!$C$5+'GHG Inventory N2O emissions'!I21*'Global Warming Potential'!$C$6+'GHG Inventory HFC emissions'!I21</f>
        <v>23.487389472437236</v>
      </c>
      <c r="J21" s="12">
        <f>'GHG Inventory CO2 emissions'!J21*'Global Warming Potential'!$C$4+'GHG Inventory CH4 emissions'!J21*'Global Warming Potential'!$C$5+'GHG Inventory N2O emissions'!J21*'Global Warming Potential'!$C$6+'GHG Inventory HFC emissions'!J21</f>
        <v>22.824738476265598</v>
      </c>
      <c r="K21" s="12">
        <f>'GHG Inventory CO2 emissions'!K21*'Global Warming Potential'!$C$4+'GHG Inventory CH4 emissions'!K21*'Global Warming Potential'!$C$5+'GHG Inventory N2O emissions'!K21*'Global Warming Potential'!$C$6+'GHG Inventory HFC emissions'!K21</f>
        <v>21.923700488535719</v>
      </c>
      <c r="L21" s="12">
        <f>'GHG Inventory CO2 emissions'!L21*'Global Warming Potential'!$C$4+'GHG Inventory CH4 emissions'!L21*'Global Warming Potential'!$C$5+'GHG Inventory N2O emissions'!L21*'Global Warming Potential'!$C$6+'GHG Inventory HFC emissions'!L21</f>
        <v>21.733002684215762</v>
      </c>
      <c r="M21" s="12">
        <f>'GHG Inventory CO2 emissions'!M21*'Global Warming Potential'!$C$4+'GHG Inventory CH4 emissions'!M21*'Global Warming Potential'!$C$5+'GHG Inventory N2O emissions'!M21*'Global Warming Potential'!$C$6+'GHG Inventory HFC emissions'!M21</f>
        <v>22.048609351389878</v>
      </c>
      <c r="N21" s="12">
        <f>'GHG Inventory CO2 emissions'!N21*'Global Warming Potential'!$C$4+'GHG Inventory CH4 emissions'!N21*'Global Warming Potential'!$C$5+'GHG Inventory N2O emissions'!N21*'Global Warming Potential'!$C$6+'GHG Inventory HFC emissions'!N21</f>
        <v>20.443743274662953</v>
      </c>
      <c r="O21" s="12">
        <f>'GHG Inventory CO2 emissions'!O21*'Global Warming Potential'!$C$4+'GHG Inventory CH4 emissions'!O21*'Global Warming Potential'!$C$5+'GHG Inventory N2O emissions'!O21*'Global Warming Potential'!$C$6+'GHG Inventory HFC emissions'!O21</f>
        <v>19.623284266103283</v>
      </c>
      <c r="P21" s="12">
        <f>'GHG Inventory CO2 emissions'!P21*'Global Warming Potential'!$C$4+'GHG Inventory CH4 emissions'!P21*'Global Warming Potential'!$C$5+'GHG Inventory N2O emissions'!P21*'Global Warming Potential'!$C$6+'GHG Inventory HFC emissions'!P21</f>
        <v>16.875297365290837</v>
      </c>
      <c r="Q21" s="12">
        <f>'GHG Inventory CO2 emissions'!Q21*'Global Warming Potential'!$C$4+'GHG Inventory CH4 emissions'!Q21*'Global Warming Potential'!$C$5+'GHG Inventory N2O emissions'!Q21*'Global Warming Potential'!$C$6+'GHG Inventory HFC emissions'!Q21</f>
        <v>17.184765346842237</v>
      </c>
      <c r="R21" s="12">
        <f>'GHG Inventory CO2 emissions'!R21*'Global Warming Potential'!$C$4+'GHG Inventory CH4 emissions'!R21*'Global Warming Potential'!$C$5+'GHG Inventory N2O emissions'!R21*'Global Warming Potential'!$C$6+'GHG Inventory HFC emissions'!R21</f>
        <v>17.430881497151358</v>
      </c>
      <c r="S21" s="12">
        <f>'GHG Inventory CO2 emissions'!S21*'Global Warming Potential'!$C$4+'GHG Inventory CH4 emissions'!S21*'Global Warming Potential'!$C$5+'GHG Inventory N2O emissions'!S21*'Global Warming Potential'!$C$6+'GHG Inventory HFC emissions'!S21</f>
        <v>30.326743640853739</v>
      </c>
      <c r="T21" s="21">
        <f t="shared" si="0"/>
        <v>-0.15791972755868394</v>
      </c>
    </row>
    <row r="22" spans="2:22" x14ac:dyDescent="0.35">
      <c r="B22" s="7" t="s">
        <v>118</v>
      </c>
      <c r="C22" s="12">
        <f>'GHG Inventory CO2 emissions'!C22*'Global Warming Potential'!$C$4+'GHG Inventory CH4 emissions'!C22*'Global Warming Potential'!$C$5+'GHG Inventory N2O emissions'!C22*'Global Warming Potential'!$C$6+'GHG Inventory HFC emissions'!C22</f>
        <v>199.93906355697422</v>
      </c>
      <c r="D22" s="12">
        <f>'GHG Inventory CO2 emissions'!D22*'Global Warming Potential'!$C$4+'GHG Inventory CH4 emissions'!D22*'Global Warming Potential'!$C$5+'GHG Inventory N2O emissions'!D22*'Global Warming Potential'!$C$6+'GHG Inventory HFC emissions'!D22</f>
        <v>220.98882403345087</v>
      </c>
      <c r="E22" s="12">
        <f>'GHG Inventory CO2 emissions'!E22*'Global Warming Potential'!$C$4+'GHG Inventory CH4 emissions'!E22*'Global Warming Potential'!$C$5+'GHG Inventory N2O emissions'!E22*'Global Warming Potential'!$C$6+'GHG Inventory HFC emissions'!E22</f>
        <v>222.34024895221233</v>
      </c>
      <c r="F22" s="12">
        <f>'GHG Inventory CO2 emissions'!F22*'Global Warming Potential'!$C$4+'GHG Inventory CH4 emissions'!F22*'Global Warming Potential'!$C$5+'GHG Inventory N2O emissions'!F22*'Global Warming Potential'!$C$6+'GHG Inventory HFC emissions'!F22</f>
        <v>217.45119971462901</v>
      </c>
      <c r="G22" s="12">
        <f>'GHG Inventory CO2 emissions'!G22*'Global Warming Potential'!$C$4+'GHG Inventory CH4 emissions'!G22*'Global Warming Potential'!$C$5+'GHG Inventory N2O emissions'!G22*'Global Warming Potential'!$C$6+'GHG Inventory HFC emissions'!G22</f>
        <v>203.0378944816988</v>
      </c>
      <c r="H22" s="12">
        <f>'GHG Inventory CO2 emissions'!H22*'Global Warming Potential'!$C$4+'GHG Inventory CH4 emissions'!H22*'Global Warming Potential'!$C$5+'GHG Inventory N2O emissions'!H22*'Global Warming Potential'!$C$6+'GHG Inventory HFC emissions'!H22</f>
        <v>193.12143429478101</v>
      </c>
      <c r="I22" s="12">
        <f>'GHG Inventory CO2 emissions'!I22*'Global Warming Potential'!$C$4+'GHG Inventory CH4 emissions'!I22*'Global Warming Potential'!$C$5+'GHG Inventory N2O emissions'!I22*'Global Warming Potential'!$C$6+'GHG Inventory HFC emissions'!I22</f>
        <v>230.61875714405846</v>
      </c>
      <c r="J22" s="12">
        <f>'GHG Inventory CO2 emissions'!J22*'Global Warming Potential'!$C$4+'GHG Inventory CH4 emissions'!J22*'Global Warming Potential'!$C$5+'GHG Inventory N2O emissions'!J22*'Global Warming Potential'!$C$6+'GHG Inventory HFC emissions'!J22</f>
        <v>231.39649372293181</v>
      </c>
      <c r="K22" s="12">
        <f>'GHG Inventory CO2 emissions'!K22*'Global Warming Potential'!$C$4+'GHG Inventory CH4 emissions'!K22*'Global Warming Potential'!$C$5+'GHG Inventory N2O emissions'!K22*'Global Warming Potential'!$C$6+'GHG Inventory HFC emissions'!K22</f>
        <v>240.06168174608359</v>
      </c>
      <c r="L22" s="12">
        <f>'GHG Inventory CO2 emissions'!L22*'Global Warming Potential'!$C$4+'GHG Inventory CH4 emissions'!L22*'Global Warming Potential'!$C$5+'GHG Inventory N2O emissions'!L22*'Global Warming Potential'!$C$6+'GHG Inventory HFC emissions'!L22</f>
        <v>201.86953071841069</v>
      </c>
      <c r="M22" s="12">
        <f>'GHG Inventory CO2 emissions'!M22*'Global Warming Potential'!$C$4+'GHG Inventory CH4 emissions'!M22*'Global Warming Potential'!$C$5+'GHG Inventory N2O emissions'!M22*'Global Warming Potential'!$C$6+'GHG Inventory HFC emissions'!M22</f>
        <v>203.00123581767457</v>
      </c>
      <c r="N22" s="12">
        <f>'GHG Inventory CO2 emissions'!N22*'Global Warming Potential'!$C$4+'GHG Inventory CH4 emissions'!N22*'Global Warming Potential'!$C$5+'GHG Inventory N2O emissions'!N22*'Global Warming Potential'!$C$6+'GHG Inventory HFC emissions'!N22</f>
        <v>194.68305872302079</v>
      </c>
      <c r="O22" s="12">
        <f>'GHG Inventory CO2 emissions'!O22*'Global Warming Potential'!$C$4+'GHG Inventory CH4 emissions'!O22*'Global Warming Potential'!$C$5+'GHG Inventory N2O emissions'!O22*'Global Warming Potential'!$C$6+'GHG Inventory HFC emissions'!O22</f>
        <v>190.53109783672721</v>
      </c>
      <c r="P22" s="12">
        <f>'GHG Inventory CO2 emissions'!P22*'Global Warming Potential'!$C$4+'GHG Inventory CH4 emissions'!P22*'Global Warming Potential'!$C$5+'GHG Inventory N2O emissions'!P22*'Global Warming Potential'!$C$6+'GHG Inventory HFC emissions'!P22</f>
        <v>183.61240759955604</v>
      </c>
      <c r="Q22" s="12">
        <f>'GHG Inventory CO2 emissions'!Q22*'Global Warming Potential'!$C$4+'GHG Inventory CH4 emissions'!Q22*'Global Warming Potential'!$C$5+'GHG Inventory N2O emissions'!Q22*'Global Warming Potential'!$C$6+'GHG Inventory HFC emissions'!Q22</f>
        <v>191.5348550556163</v>
      </c>
      <c r="R22" s="12">
        <f>'GHG Inventory CO2 emissions'!R22*'Global Warming Potential'!$C$4+'GHG Inventory CH4 emissions'!R22*'Global Warming Potential'!$C$5+'GHG Inventory N2O emissions'!R22*'Global Warming Potential'!$C$6+'GHG Inventory HFC emissions'!R22</f>
        <v>190.26980977036101</v>
      </c>
      <c r="S22" s="12">
        <f>'GHG Inventory CO2 emissions'!S22*'Global Warming Potential'!$C$4+'GHG Inventory CH4 emissions'!S22*'Global Warming Potential'!$C$5+'GHG Inventory N2O emissions'!S22*'Global Warming Potential'!$C$6+'GHG Inventory HFC emissions'!S22</f>
        <v>184.59768323190897</v>
      </c>
      <c r="T22" s="21">
        <f t="shared" si="0"/>
        <v>-7.6730279976997079E-2</v>
      </c>
    </row>
    <row r="23" spans="2:22" x14ac:dyDescent="0.35">
      <c r="B23" s="7" t="s">
        <v>119</v>
      </c>
      <c r="C23" s="12">
        <f>'GHG Inventory CO2 emissions'!C23*'Global Warming Potential'!$C$4+'GHG Inventory CH4 emissions'!C23*'Global Warming Potential'!$C$5+'GHG Inventory N2O emissions'!C23*'Global Warming Potential'!$C$6+'GHG Inventory HFC emissions'!C23</f>
        <v>54.225014645779716</v>
      </c>
      <c r="D23" s="12">
        <f>'GHG Inventory CO2 emissions'!D23*'Global Warming Potential'!$C$4+'GHG Inventory CH4 emissions'!D23*'Global Warming Potential'!$C$5+'GHG Inventory N2O emissions'!D23*'Global Warming Potential'!$C$6+'GHG Inventory HFC emissions'!D23</f>
        <v>56.548915484146598</v>
      </c>
      <c r="E23" s="12">
        <f>'GHG Inventory CO2 emissions'!E23*'Global Warming Potential'!$C$4+'GHG Inventory CH4 emissions'!E23*'Global Warming Potential'!$C$5+'GHG Inventory N2O emissions'!E23*'Global Warming Potential'!$C$6+'GHG Inventory HFC emissions'!E23</f>
        <v>55.46652066009996</v>
      </c>
      <c r="F23" s="12">
        <f>'GHG Inventory CO2 emissions'!F23*'Global Warming Potential'!$C$4+'GHG Inventory CH4 emissions'!F23*'Global Warming Potential'!$C$5+'GHG Inventory N2O emissions'!F23*'Global Warming Potential'!$C$6+'GHG Inventory HFC emissions'!F23</f>
        <v>58.109292490944853</v>
      </c>
      <c r="G23" s="12">
        <f>'GHG Inventory CO2 emissions'!G23*'Global Warming Potential'!$C$4+'GHG Inventory CH4 emissions'!G23*'Global Warming Potential'!$C$5+'GHG Inventory N2O emissions'!G23*'Global Warming Potential'!$C$6+'GHG Inventory HFC emissions'!G23</f>
        <v>54.038194261830604</v>
      </c>
      <c r="H23" s="12">
        <f>'GHG Inventory CO2 emissions'!H23*'Global Warming Potential'!$C$4+'GHG Inventory CH4 emissions'!H23*'Global Warming Potential'!$C$5+'GHG Inventory N2O emissions'!H23*'Global Warming Potential'!$C$6+'GHG Inventory HFC emissions'!H23</f>
        <v>51.779157370114518</v>
      </c>
      <c r="I23" s="12">
        <f>'GHG Inventory CO2 emissions'!I23*'Global Warming Potential'!$C$4+'GHG Inventory CH4 emissions'!I23*'Global Warming Potential'!$C$5+'GHG Inventory N2O emissions'!I23*'Global Warming Potential'!$C$6+'GHG Inventory HFC emissions'!I23</f>
        <v>56.740278316151141</v>
      </c>
      <c r="J23" s="12">
        <f>'GHG Inventory CO2 emissions'!J23*'Global Warming Potential'!$C$4+'GHG Inventory CH4 emissions'!J23*'Global Warming Potential'!$C$5+'GHG Inventory N2O emissions'!J23*'Global Warming Potential'!$C$6+'GHG Inventory HFC emissions'!J23</f>
        <v>54.36401130437568</v>
      </c>
      <c r="K23" s="12">
        <f>'GHG Inventory CO2 emissions'!K23*'Global Warming Potential'!$C$4+'GHG Inventory CH4 emissions'!K23*'Global Warming Potential'!$C$5+'GHG Inventory N2O emissions'!K23*'Global Warming Potential'!$C$6+'GHG Inventory HFC emissions'!K23</f>
        <v>66.184335098331289</v>
      </c>
      <c r="L23" s="12">
        <f>'GHG Inventory CO2 emissions'!L23*'Global Warming Potential'!$C$4+'GHG Inventory CH4 emissions'!L23*'Global Warming Potential'!$C$5+'GHG Inventory N2O emissions'!L23*'Global Warming Potential'!$C$6+'GHG Inventory HFC emissions'!L23</f>
        <v>49.896305767230665</v>
      </c>
      <c r="M23" s="12">
        <f>'GHG Inventory CO2 emissions'!M23*'Global Warming Potential'!$C$4+'GHG Inventory CH4 emissions'!M23*'Global Warming Potential'!$C$5+'GHG Inventory N2O emissions'!M23*'Global Warming Potential'!$C$6+'GHG Inventory HFC emissions'!M23</f>
        <v>52.71418436485375</v>
      </c>
      <c r="N23" s="12">
        <f>'GHG Inventory CO2 emissions'!N23*'Global Warming Potential'!$C$4+'GHG Inventory CH4 emissions'!N23*'Global Warming Potential'!$C$5+'GHG Inventory N2O emissions'!N23*'Global Warming Potential'!$C$6+'GHG Inventory HFC emissions'!N23</f>
        <v>50.397513376860196</v>
      </c>
      <c r="O23" s="12">
        <f>'GHG Inventory CO2 emissions'!O23*'Global Warming Potential'!$C$4+'GHG Inventory CH4 emissions'!O23*'Global Warming Potential'!$C$5+'GHG Inventory N2O emissions'!O23*'Global Warming Potential'!$C$6+'GHG Inventory HFC emissions'!O23</f>
        <v>49.992300833086482</v>
      </c>
      <c r="P23" s="12">
        <f>'GHG Inventory CO2 emissions'!P23*'Global Warming Potential'!$C$4+'GHG Inventory CH4 emissions'!P23*'Global Warming Potential'!$C$5+'GHG Inventory N2O emissions'!P23*'Global Warming Potential'!$C$6+'GHG Inventory HFC emissions'!P23</f>
        <v>48.96887971229205</v>
      </c>
      <c r="Q23" s="12">
        <f>'GHG Inventory CO2 emissions'!Q23*'Global Warming Potential'!$C$4+'GHG Inventory CH4 emissions'!Q23*'Global Warming Potential'!$C$5+'GHG Inventory N2O emissions'!Q23*'Global Warming Potential'!$C$6+'GHG Inventory HFC emissions'!Q23</f>
        <v>51.77333843064703</v>
      </c>
      <c r="R23" s="12">
        <f>'GHG Inventory CO2 emissions'!R23*'Global Warming Potential'!$C$4+'GHG Inventory CH4 emissions'!R23*'Global Warming Potential'!$C$5+'GHG Inventory N2O emissions'!R23*'Global Warming Potential'!$C$6+'GHG Inventory HFC emissions'!R23</f>
        <v>54.648793621717495</v>
      </c>
      <c r="S23" s="12">
        <f>'GHG Inventory CO2 emissions'!S23*'Global Warming Potential'!$C$4+'GHG Inventory CH4 emissions'!S23*'Global Warming Potential'!$C$5+'GHG Inventory N2O emissions'!S23*'Global Warming Potential'!$C$6+'GHG Inventory HFC emissions'!S23</f>
        <v>51.8013004815204</v>
      </c>
      <c r="T23" s="21">
        <f t="shared" si="0"/>
        <v>-4.4697344575967787E-2</v>
      </c>
    </row>
    <row r="24" spans="2:22" x14ac:dyDescent="0.35">
      <c r="B24" s="5" t="s">
        <v>5</v>
      </c>
      <c r="C24" s="12">
        <f>'GHG Inventory CO2 emissions'!C24*'Global Warming Potential'!$C$4+'GHG Inventory CH4 emissions'!C24*'Global Warming Potential'!$C$5+'GHG Inventory N2O emissions'!C24*'Global Warming Potential'!$C$6+'GHG Inventory HFC emissions'!C24</f>
        <v>574.90622670791652</v>
      </c>
      <c r="D24" s="12">
        <f>'GHG Inventory CO2 emissions'!D24*'Global Warming Potential'!$C$4+'GHG Inventory CH4 emissions'!D24*'Global Warming Potential'!$C$5+'GHG Inventory N2O emissions'!D24*'Global Warming Potential'!$C$6+'GHG Inventory HFC emissions'!D24</f>
        <v>600.4299436638438</v>
      </c>
      <c r="E24" s="12">
        <f>'GHG Inventory CO2 emissions'!E24*'Global Warming Potential'!$C$4+'GHG Inventory CH4 emissions'!E24*'Global Warming Potential'!$C$5+'GHG Inventory N2O emissions'!E24*'Global Warming Potential'!$C$6+'GHG Inventory HFC emissions'!E24</f>
        <v>630.83200109322979</v>
      </c>
      <c r="F24" s="12">
        <f>'GHG Inventory CO2 emissions'!F24*'Global Warming Potential'!$C$4+'GHG Inventory CH4 emissions'!F24*'Global Warming Potential'!$C$5+'GHG Inventory N2O emissions'!F24*'Global Warming Potential'!$C$6+'GHG Inventory HFC emissions'!F24</f>
        <v>657.30939574462275</v>
      </c>
      <c r="G24" s="12">
        <f>'GHG Inventory CO2 emissions'!G24*'Global Warming Potential'!$C$4+'GHG Inventory CH4 emissions'!G24*'Global Warming Potential'!$C$5+'GHG Inventory N2O emissions'!G24*'Global Warming Potential'!$C$6+'GHG Inventory HFC emissions'!G24</f>
        <v>689.21684380299814</v>
      </c>
      <c r="H24" s="12">
        <f>'GHG Inventory CO2 emissions'!H24*'Global Warming Potential'!$C$4+'GHG Inventory CH4 emissions'!H24*'Global Warming Potential'!$C$5+'GHG Inventory N2O emissions'!H24*'Global Warming Potential'!$C$6+'GHG Inventory HFC emissions'!H24</f>
        <v>715.66140514568531</v>
      </c>
      <c r="I24" s="12">
        <f>'GHG Inventory CO2 emissions'!I24*'Global Warming Potential'!$C$4+'GHG Inventory CH4 emissions'!I24*'Global Warming Potential'!$C$5+'GHG Inventory N2O emissions'!I24*'Global Warming Potential'!$C$6+'GHG Inventory HFC emissions'!I24</f>
        <v>748.50897072530552</v>
      </c>
      <c r="J24" s="12">
        <f>'GHG Inventory CO2 emissions'!J24*'Global Warming Potential'!$C$4+'GHG Inventory CH4 emissions'!J24*'Global Warming Potential'!$C$5+'GHG Inventory N2O emissions'!J24*'Global Warming Potential'!$C$6+'GHG Inventory HFC emissions'!J24</f>
        <v>786.14639433979266</v>
      </c>
      <c r="K24" s="12">
        <f>'GHG Inventory CO2 emissions'!K24*'Global Warming Potential'!$C$4+'GHG Inventory CH4 emissions'!K24*'Global Warming Potential'!$C$5+'GHG Inventory N2O emissions'!K24*'Global Warming Potential'!$C$6+'GHG Inventory HFC emissions'!K24</f>
        <v>819.46251016638234</v>
      </c>
      <c r="L24" s="12">
        <f>'GHG Inventory CO2 emissions'!L24*'Global Warming Potential'!$C$4+'GHG Inventory CH4 emissions'!L24*'Global Warming Potential'!$C$5+'GHG Inventory N2O emissions'!L24*'Global Warming Potential'!$C$6+'GHG Inventory HFC emissions'!L24</f>
        <v>850.73754640356185</v>
      </c>
      <c r="M24" s="12">
        <f>'GHG Inventory CO2 emissions'!M24*'Global Warming Potential'!$C$4+'GHG Inventory CH4 emissions'!M24*'Global Warming Potential'!$C$5+'GHG Inventory N2O emissions'!M24*'Global Warming Potential'!$C$6+'GHG Inventory HFC emissions'!M24</f>
        <v>896.85264511178082</v>
      </c>
      <c r="N24" s="12">
        <f>'GHG Inventory CO2 emissions'!N24*'Global Warming Potential'!$C$4+'GHG Inventory CH4 emissions'!N24*'Global Warming Potential'!$C$5+'GHG Inventory N2O emissions'!N24*'Global Warming Potential'!$C$6+'GHG Inventory HFC emissions'!N24</f>
        <v>937.98593402528627</v>
      </c>
      <c r="O24" s="12">
        <f>'GHG Inventory CO2 emissions'!O24*'Global Warming Potential'!$C$4+'GHG Inventory CH4 emissions'!O24*'Global Warming Potential'!$C$5+'GHG Inventory N2O emissions'!O24*'Global Warming Potential'!$C$6+'GHG Inventory HFC emissions'!O24</f>
        <v>987.12035223764326</v>
      </c>
      <c r="P24" s="12">
        <f>'GHG Inventory CO2 emissions'!P24*'Global Warming Potential'!$C$4+'GHG Inventory CH4 emissions'!P24*'Global Warming Potential'!$C$5+'GHG Inventory N2O emissions'!P24*'Global Warming Potential'!$C$6+'GHG Inventory HFC emissions'!P24</f>
        <v>1037.1098950888077</v>
      </c>
      <c r="Q24" s="12">
        <f>'GHG Inventory CO2 emissions'!Q24*'Global Warming Potential'!$C$4+'GHG Inventory CH4 emissions'!Q24*'Global Warming Potential'!$C$5+'GHG Inventory N2O emissions'!Q24*'Global Warming Potential'!$C$6+'GHG Inventory HFC emissions'!Q24</f>
        <v>997.43641727802537</v>
      </c>
      <c r="R24" s="12">
        <f>'GHG Inventory CO2 emissions'!R24*'Global Warming Potential'!$C$4+'GHG Inventory CH4 emissions'!R24*'Global Warming Potential'!$C$5+'GHG Inventory N2O emissions'!R24*'Global Warming Potential'!$C$6+'GHG Inventory HFC emissions'!R24</f>
        <v>1087.4262617160186</v>
      </c>
      <c r="S24" s="12">
        <f>'GHG Inventory CO2 emissions'!S24*'Global Warming Potential'!$C$4+'GHG Inventory CH4 emissions'!S24*'Global Warming Potential'!$C$5+'GHG Inventory N2O emissions'!S24*'Global Warming Potential'!$C$6+'GHG Inventory HFC emissions'!S24</f>
        <v>1169.3020001427883</v>
      </c>
      <c r="T24" s="24">
        <f>S24/$S$4</f>
        <v>0.27956230511891433</v>
      </c>
      <c r="U24" s="27">
        <f>(S24-C24)/C24</f>
        <v>1.0339003924841068</v>
      </c>
    </row>
    <row r="25" spans="2:22" x14ac:dyDescent="0.35">
      <c r="B25" s="7" t="s">
        <v>120</v>
      </c>
      <c r="C25" s="12">
        <f>'GHG Inventory CO2 emissions'!C25*'Global Warming Potential'!$C$4+'GHG Inventory CH4 emissions'!C25*'Global Warming Potential'!$C$5+'GHG Inventory N2O emissions'!C25*'Global Warming Potential'!$C$6+'GHG Inventory HFC emissions'!C25</f>
        <v>4.8130588058469463</v>
      </c>
      <c r="D25" s="12">
        <f>'GHG Inventory CO2 emissions'!D25*'Global Warming Potential'!$C$4+'GHG Inventory CH4 emissions'!D25*'Global Warming Potential'!$C$5+'GHG Inventory N2O emissions'!D25*'Global Warming Potential'!$C$6+'GHG Inventory HFC emissions'!D25</f>
        <v>5.0988328573798576</v>
      </c>
      <c r="E25" s="12">
        <f>'GHG Inventory CO2 emissions'!E25*'Global Warming Potential'!$C$4+'GHG Inventory CH4 emissions'!E25*'Global Warming Potential'!$C$5+'GHG Inventory N2O emissions'!E25*'Global Warming Potential'!$C$6+'GHG Inventory HFC emissions'!E25</f>
        <v>5.9647799036895615</v>
      </c>
      <c r="F25" s="12">
        <f>'GHG Inventory CO2 emissions'!F25*'Global Warming Potential'!$C$4+'GHG Inventory CH4 emissions'!F25*'Global Warming Potential'!$C$5+'GHG Inventory N2O emissions'!F25*'Global Warming Potential'!$C$6+'GHG Inventory HFC emissions'!F25</f>
        <v>6.3471242974370465</v>
      </c>
      <c r="G25" s="12">
        <f>'GHG Inventory CO2 emissions'!G25*'Global Warming Potential'!$C$4+'GHG Inventory CH4 emissions'!G25*'Global Warming Potential'!$C$5+'GHG Inventory N2O emissions'!G25*'Global Warming Potential'!$C$6+'GHG Inventory HFC emissions'!G25</f>
        <v>6.0668894203593045</v>
      </c>
      <c r="H25" s="12">
        <f>'GHG Inventory CO2 emissions'!H25*'Global Warming Potential'!$C$4+'GHG Inventory CH4 emissions'!H25*'Global Warming Potential'!$C$5+'GHG Inventory N2O emissions'!H25*'Global Warming Potential'!$C$6+'GHG Inventory HFC emissions'!H25</f>
        <v>5.4340961015488336</v>
      </c>
      <c r="I25" s="12">
        <f>'GHG Inventory CO2 emissions'!I25*'Global Warming Potential'!$C$4+'GHG Inventory CH4 emissions'!I25*'Global Warming Potential'!$C$5+'GHG Inventory N2O emissions'!I25*'Global Warming Potential'!$C$6+'GHG Inventory HFC emissions'!I25</f>
        <v>5.6365122706496606</v>
      </c>
      <c r="J25" s="12">
        <f>'GHG Inventory CO2 emissions'!J25*'Global Warming Potential'!$C$4+'GHG Inventory CH4 emissions'!J25*'Global Warming Potential'!$C$5+'GHG Inventory N2O emissions'!J25*'Global Warming Potential'!$C$6+'GHG Inventory HFC emissions'!J25</f>
        <v>6.3065137625026582</v>
      </c>
      <c r="K25" s="12">
        <f>'GHG Inventory CO2 emissions'!K25*'Global Warming Potential'!$C$4+'GHG Inventory CH4 emissions'!K25*'Global Warming Potential'!$C$5+'GHG Inventory N2O emissions'!K25*'Global Warming Potential'!$C$6+'GHG Inventory HFC emissions'!K25</f>
        <v>5.6397416921445611</v>
      </c>
      <c r="L25" s="12">
        <f>'GHG Inventory CO2 emissions'!L25*'Global Warming Potential'!$C$4+'GHG Inventory CH4 emissions'!L25*'Global Warming Potential'!$C$5+'GHG Inventory N2O emissions'!L25*'Global Warming Potential'!$C$6+'GHG Inventory HFC emissions'!L25</f>
        <v>4.2895908348274796</v>
      </c>
      <c r="M25" s="12">
        <f>'GHG Inventory CO2 emissions'!M25*'Global Warming Potential'!$C$4+'GHG Inventory CH4 emissions'!M25*'Global Warming Potential'!$C$5+'GHG Inventory N2O emissions'!M25*'Global Warming Potential'!$C$6+'GHG Inventory HFC emissions'!M25</f>
        <v>5.8667480752116603</v>
      </c>
      <c r="N25" s="12">
        <f>'GHG Inventory CO2 emissions'!N25*'Global Warming Potential'!$C$4+'GHG Inventory CH4 emissions'!N25*'Global Warming Potential'!$C$5+'GHG Inventory N2O emissions'!N25*'Global Warming Potential'!$C$6+'GHG Inventory HFC emissions'!N25</f>
        <v>6.394494495806236</v>
      </c>
      <c r="O25" s="12">
        <f>'GHG Inventory CO2 emissions'!O25*'Global Warming Potential'!$C$4+'GHG Inventory CH4 emissions'!O25*'Global Warming Potential'!$C$5+'GHG Inventory N2O emissions'!O25*'Global Warming Potential'!$C$6+'GHG Inventory HFC emissions'!O25</f>
        <v>6.7901989774600811</v>
      </c>
      <c r="P25" s="12">
        <f>'GHG Inventory CO2 emissions'!P25*'Global Warming Potential'!$C$4+'GHG Inventory CH4 emissions'!P25*'Global Warming Potential'!$C$5+'GHG Inventory N2O emissions'!P25*'Global Warming Potential'!$C$6+'GHG Inventory HFC emissions'!P25</f>
        <v>6.9739879509313667</v>
      </c>
      <c r="Q25" s="12">
        <f>'GHG Inventory CO2 emissions'!Q25*'Global Warming Potential'!$C$4+'GHG Inventory CH4 emissions'!Q25*'Global Warming Potential'!$C$5+'GHG Inventory N2O emissions'!Q25*'Global Warming Potential'!$C$6+'GHG Inventory HFC emissions'!Q25</f>
        <v>7.2050243566392007</v>
      </c>
      <c r="R25" s="12">
        <f>'GHG Inventory CO2 emissions'!R25*'Global Warming Potential'!$C$4+'GHG Inventory CH4 emissions'!R25*'Global Warming Potential'!$C$5+'GHG Inventory N2O emissions'!R25*'Global Warming Potential'!$C$6+'GHG Inventory HFC emissions'!R25</f>
        <v>8.5624408333859865</v>
      </c>
      <c r="S25" s="12">
        <f>'GHG Inventory CO2 emissions'!S25*'Global Warming Potential'!$C$4+'GHG Inventory CH4 emissions'!S25*'Global Warming Potential'!$C$5+'GHG Inventory N2O emissions'!S25*'Global Warming Potential'!$C$6+'GHG Inventory HFC emissions'!S25</f>
        <v>9.7929292865940916</v>
      </c>
      <c r="T25" s="26">
        <f>S25/$S$24</f>
        <v>8.3750214105494016E-3</v>
      </c>
      <c r="U25" s="27">
        <f>(S25-C25)/C25</f>
        <v>1.0346581418655336</v>
      </c>
    </row>
    <row r="26" spans="2:22" x14ac:dyDescent="0.35">
      <c r="B26" s="7" t="s">
        <v>121</v>
      </c>
      <c r="C26" s="12">
        <f>'GHG Inventory CO2 emissions'!C26*'Global Warming Potential'!$C$4+'GHG Inventory CH4 emissions'!C26*'Global Warming Potential'!$C$5+'GHG Inventory N2O emissions'!C26*'Global Warming Potential'!$C$6+'GHG Inventory HFC emissions'!C26</f>
        <v>539.26530763553808</v>
      </c>
      <c r="D26" s="12">
        <f>'GHG Inventory CO2 emissions'!D26*'Global Warming Potential'!$C$4+'GHG Inventory CH4 emissions'!D26*'Global Warming Potential'!$C$5+'GHG Inventory N2O emissions'!D26*'Global Warming Potential'!$C$6+'GHG Inventory HFC emissions'!D26</f>
        <v>562.6728547390984</v>
      </c>
      <c r="E26" s="12">
        <f>'GHG Inventory CO2 emissions'!E26*'Global Warming Potential'!$C$4+'GHG Inventory CH4 emissions'!E26*'Global Warming Potential'!$C$5+'GHG Inventory N2O emissions'!E26*'Global Warming Potential'!$C$6+'GHG Inventory HFC emissions'!E26</f>
        <v>586.66253491297903</v>
      </c>
      <c r="F26" s="12">
        <f>'GHG Inventory CO2 emissions'!F26*'Global Warming Potential'!$C$4+'GHG Inventory CH4 emissions'!F26*'Global Warming Potential'!$C$5+'GHG Inventory N2O emissions'!F26*'Global Warming Potential'!$C$6+'GHG Inventory HFC emissions'!F26</f>
        <v>610.308651831578</v>
      </c>
      <c r="G26" s="12">
        <f>'GHG Inventory CO2 emissions'!G26*'Global Warming Potential'!$C$4+'GHG Inventory CH4 emissions'!G26*'Global Warming Potential'!$C$5+'GHG Inventory N2O emissions'!G26*'Global Warming Potential'!$C$6+'GHG Inventory HFC emissions'!G26</f>
        <v>644.29125179377127</v>
      </c>
      <c r="H26" s="12">
        <f>'GHG Inventory CO2 emissions'!H26*'Global Warming Potential'!$C$4+'GHG Inventory CH4 emissions'!H26*'Global Warming Potential'!$C$5+'GHG Inventory N2O emissions'!H26*'Global Warming Potential'!$C$6+'GHG Inventory HFC emissions'!H26</f>
        <v>675.42167669627338</v>
      </c>
      <c r="I26" s="12">
        <f>'GHG Inventory CO2 emissions'!I26*'Global Warming Potential'!$C$4+'GHG Inventory CH4 emissions'!I26*'Global Warming Potential'!$C$5+'GHG Inventory N2O emissions'!I26*'Global Warming Potential'!$C$6+'GHG Inventory HFC emissions'!I26</f>
        <v>706.77034134421717</v>
      </c>
      <c r="J26" s="12">
        <f>'GHG Inventory CO2 emissions'!J26*'Global Warming Potential'!$C$4+'GHG Inventory CH4 emissions'!J26*'Global Warming Potential'!$C$5+'GHG Inventory N2O emissions'!J26*'Global Warming Potential'!$C$6+'GHG Inventory HFC emissions'!J26</f>
        <v>739.44637336836331</v>
      </c>
      <c r="K26" s="12">
        <f>'GHG Inventory CO2 emissions'!K26*'Global Warming Potential'!$C$4+'GHG Inventory CH4 emissions'!K26*'Global Warming Potential'!$C$5+'GHG Inventory N2O emissions'!K26*'Global Warming Potential'!$C$6+'GHG Inventory HFC emissions'!K26</f>
        <v>777.69996672309412</v>
      </c>
      <c r="L26" s="12">
        <f>'GHG Inventory CO2 emissions'!L26*'Global Warming Potential'!$C$4+'GHG Inventory CH4 emissions'!L26*'Global Warming Potential'!$C$5+'GHG Inventory N2O emissions'!L26*'Global Warming Potential'!$C$6+'GHG Inventory HFC emissions'!L26</f>
        <v>811.05380645658795</v>
      </c>
      <c r="M26" s="12">
        <f>'GHG Inventory CO2 emissions'!M26*'Global Warming Potential'!$C$4+'GHG Inventory CH4 emissions'!M26*'Global Warming Potential'!$C$5+'GHG Inventory N2O emissions'!M26*'Global Warming Potential'!$C$6+'GHG Inventory HFC emissions'!M26</f>
        <v>849.86012465837791</v>
      </c>
      <c r="N26" s="12">
        <f>'GHG Inventory CO2 emissions'!N26*'Global Warming Potential'!$C$4+'GHG Inventory CH4 emissions'!N26*'Global Warming Potential'!$C$5+'GHG Inventory N2O emissions'!N26*'Global Warming Potential'!$C$6+'GHG Inventory HFC emissions'!N26</f>
        <v>887.26550534853197</v>
      </c>
      <c r="O26" s="12">
        <f>'GHG Inventory CO2 emissions'!O26*'Global Warming Potential'!$C$4+'GHG Inventory CH4 emissions'!O26*'Global Warming Potential'!$C$5+'GHG Inventory N2O emissions'!O26*'Global Warming Potential'!$C$6+'GHG Inventory HFC emissions'!O26</f>
        <v>934.12291715533036</v>
      </c>
      <c r="P26" s="12">
        <f>'GHG Inventory CO2 emissions'!P26*'Global Warming Potential'!$C$4+'GHG Inventory CH4 emissions'!P26*'Global Warming Potential'!$C$5+'GHG Inventory N2O emissions'!P26*'Global Warming Potential'!$C$6+'GHG Inventory HFC emissions'!P26</f>
        <v>982.39768839912608</v>
      </c>
      <c r="Q26" s="12">
        <f>'GHG Inventory CO2 emissions'!Q26*'Global Warming Potential'!$C$4+'GHG Inventory CH4 emissions'!Q26*'Global Warming Potential'!$C$5+'GHG Inventory N2O emissions'!Q26*'Global Warming Potential'!$C$6+'GHG Inventory HFC emissions'!Q26</f>
        <v>942.64180834842045</v>
      </c>
      <c r="R26" s="12">
        <f>'GHG Inventory CO2 emissions'!R26*'Global Warming Potential'!$C$4+'GHG Inventory CH4 emissions'!R26*'Global Warming Potential'!$C$5+'GHG Inventory N2O emissions'!R26*'Global Warming Potential'!$C$6+'GHG Inventory HFC emissions'!R26</f>
        <v>1022.4401679070374</v>
      </c>
      <c r="S26" s="12">
        <f>'GHG Inventory CO2 emissions'!S26*'Global Warming Potential'!$C$4+'GHG Inventory CH4 emissions'!S26*'Global Warming Potential'!$C$5+'GHG Inventory N2O emissions'!S26*'Global Warming Potential'!$C$6+'GHG Inventory HFC emissions'!S26</f>
        <v>1093.9621218100315</v>
      </c>
      <c r="T26" s="26">
        <f t="shared" ref="T26:T28" si="1">S26/$S$24</f>
        <v>0.93556850298421046</v>
      </c>
      <c r="U26" s="25">
        <f>S26/S4</f>
        <v>0.26154968729091771</v>
      </c>
      <c r="V26" s="25">
        <f>(S26-C26)/C26</f>
        <v>1.0286157969379048</v>
      </c>
    </row>
    <row r="27" spans="2:22" x14ac:dyDescent="0.35">
      <c r="B27" s="7" t="s">
        <v>122</v>
      </c>
      <c r="C27" s="12">
        <f>'GHG Inventory CO2 emissions'!C27*'Global Warming Potential'!$C$4+'GHG Inventory CH4 emissions'!C27*'Global Warming Potential'!$C$5+'GHG Inventory N2O emissions'!C27*'Global Warming Potential'!$C$6+'GHG Inventory HFC emissions'!C27</f>
        <v>0</v>
      </c>
      <c r="D27" s="12">
        <f>'GHG Inventory CO2 emissions'!D27*'Global Warming Potential'!$C$4+'GHG Inventory CH4 emissions'!D27*'Global Warming Potential'!$C$5+'GHG Inventory N2O emissions'!D27*'Global Warming Potential'!$C$6+'GHG Inventory HFC emissions'!D27</f>
        <v>0</v>
      </c>
      <c r="E27" s="12">
        <f>'GHG Inventory CO2 emissions'!E27*'Global Warming Potential'!$C$4+'GHG Inventory CH4 emissions'!E27*'Global Warming Potential'!$C$5+'GHG Inventory N2O emissions'!E27*'Global Warming Potential'!$C$6+'GHG Inventory HFC emissions'!E27</f>
        <v>0</v>
      </c>
      <c r="F27" s="12">
        <f>'GHG Inventory CO2 emissions'!F27*'Global Warming Potential'!$C$4+'GHG Inventory CH4 emissions'!F27*'Global Warming Potential'!$C$5+'GHG Inventory N2O emissions'!F27*'Global Warming Potential'!$C$6+'GHG Inventory HFC emissions'!F27</f>
        <v>0</v>
      </c>
      <c r="G27" s="12">
        <f>'GHG Inventory CO2 emissions'!G27*'Global Warming Potential'!$C$4+'GHG Inventory CH4 emissions'!G27*'Global Warming Potential'!$C$5+'GHG Inventory N2O emissions'!G27*'Global Warming Potential'!$C$6+'GHG Inventory HFC emissions'!G27</f>
        <v>0</v>
      </c>
      <c r="H27" s="12">
        <f>'GHG Inventory CO2 emissions'!H27*'Global Warming Potential'!$C$4+'GHG Inventory CH4 emissions'!H27*'Global Warming Potential'!$C$5+'GHG Inventory N2O emissions'!H27*'Global Warming Potential'!$C$6+'GHG Inventory HFC emissions'!H27</f>
        <v>0</v>
      </c>
      <c r="I27" s="12">
        <f>'GHG Inventory CO2 emissions'!I27*'Global Warming Potential'!$C$4+'GHG Inventory CH4 emissions'!I27*'Global Warming Potential'!$C$5+'GHG Inventory N2O emissions'!I27*'Global Warming Potential'!$C$6+'GHG Inventory HFC emissions'!I27</f>
        <v>0</v>
      </c>
      <c r="J27" s="12">
        <f>'GHG Inventory CO2 emissions'!J27*'Global Warming Potential'!$C$4+'GHG Inventory CH4 emissions'!J27*'Global Warming Potential'!$C$5+'GHG Inventory N2O emissions'!J27*'Global Warming Potential'!$C$6+'GHG Inventory HFC emissions'!J27</f>
        <v>0</v>
      </c>
      <c r="K27" s="12">
        <f>'GHG Inventory CO2 emissions'!K27*'Global Warming Potential'!$C$4+'GHG Inventory CH4 emissions'!K27*'Global Warming Potential'!$C$5+'GHG Inventory N2O emissions'!K27*'Global Warming Potential'!$C$6+'GHG Inventory HFC emissions'!K27</f>
        <v>0</v>
      </c>
      <c r="L27" s="12">
        <f>'GHG Inventory CO2 emissions'!L27*'Global Warming Potential'!$C$4+'GHG Inventory CH4 emissions'!L27*'Global Warming Potential'!$C$5+'GHG Inventory N2O emissions'!L27*'Global Warming Potential'!$C$6+'GHG Inventory HFC emissions'!L27</f>
        <v>0</v>
      </c>
      <c r="M27" s="12">
        <f>'GHG Inventory CO2 emissions'!M27*'Global Warming Potential'!$C$4+'GHG Inventory CH4 emissions'!M27*'Global Warming Potential'!$C$5+'GHG Inventory N2O emissions'!M27*'Global Warming Potential'!$C$6+'GHG Inventory HFC emissions'!M27</f>
        <v>0</v>
      </c>
      <c r="N27" s="12">
        <f>'GHG Inventory CO2 emissions'!N27*'Global Warming Potential'!$C$4+'GHG Inventory CH4 emissions'!N27*'Global Warming Potential'!$C$5+'GHG Inventory N2O emissions'!N27*'Global Warming Potential'!$C$6+'GHG Inventory HFC emissions'!N27</f>
        <v>0</v>
      </c>
      <c r="O27" s="12">
        <f>'GHG Inventory CO2 emissions'!O27*'Global Warming Potential'!$C$4+'GHG Inventory CH4 emissions'!O27*'Global Warming Potential'!$C$5+'GHG Inventory N2O emissions'!O27*'Global Warming Potential'!$C$6+'GHG Inventory HFC emissions'!O27</f>
        <v>0</v>
      </c>
      <c r="P27" s="12">
        <f>'GHG Inventory CO2 emissions'!P27*'Global Warming Potential'!$C$4+'GHG Inventory CH4 emissions'!P27*'Global Warming Potential'!$C$5+'GHG Inventory N2O emissions'!P27*'Global Warming Potential'!$C$6+'GHG Inventory HFC emissions'!P27</f>
        <v>0</v>
      </c>
      <c r="Q27" s="12">
        <f>'GHG Inventory CO2 emissions'!Q27*'Global Warming Potential'!$C$4+'GHG Inventory CH4 emissions'!Q27*'Global Warming Potential'!$C$5+'GHG Inventory N2O emissions'!Q27*'Global Warming Potential'!$C$6+'GHG Inventory HFC emissions'!Q27</f>
        <v>0</v>
      </c>
      <c r="R27" s="12">
        <f>'GHG Inventory CO2 emissions'!R27*'Global Warming Potential'!$C$4+'GHG Inventory CH4 emissions'!R27*'Global Warming Potential'!$C$5+'GHG Inventory N2O emissions'!R27*'Global Warming Potential'!$C$6+'GHG Inventory HFC emissions'!R27</f>
        <v>0</v>
      </c>
      <c r="S27" s="12">
        <f>'GHG Inventory CO2 emissions'!S27*'Global Warming Potential'!$C$4+'GHG Inventory CH4 emissions'!S27*'Global Warming Potential'!$C$5+'GHG Inventory N2O emissions'!S27*'Global Warming Potential'!$C$6+'GHG Inventory HFC emissions'!S27</f>
        <v>0</v>
      </c>
      <c r="T27" s="26">
        <f t="shared" si="1"/>
        <v>0</v>
      </c>
    </row>
    <row r="28" spans="2:22" x14ac:dyDescent="0.35">
      <c r="B28" s="7" t="s">
        <v>123</v>
      </c>
      <c r="C28" s="12">
        <f>'GHG Inventory CO2 emissions'!C28*'Global Warming Potential'!$C$4+'GHG Inventory CH4 emissions'!C28*'Global Warming Potential'!$C$5+'GHG Inventory N2O emissions'!C28*'Global Warming Potential'!$C$6+'GHG Inventory HFC emissions'!C28</f>
        <v>30.827860266531491</v>
      </c>
      <c r="D28" s="12">
        <f>'GHG Inventory CO2 emissions'!D28*'Global Warming Potential'!$C$4+'GHG Inventory CH4 emissions'!D28*'Global Warming Potential'!$C$5+'GHG Inventory N2O emissions'!D28*'Global Warming Potential'!$C$6+'GHG Inventory HFC emissions'!D28</f>
        <v>32.6582560673655</v>
      </c>
      <c r="E28" s="12">
        <f>'GHG Inventory CO2 emissions'!E28*'Global Warming Potential'!$C$4+'GHG Inventory CH4 emissions'!E28*'Global Warming Potential'!$C$5+'GHG Inventory N2O emissions'!E28*'Global Warming Potential'!$C$6+'GHG Inventory HFC emissions'!E28</f>
        <v>38.204686276561311</v>
      </c>
      <c r="F28" s="12">
        <f>'GHG Inventory CO2 emissions'!F28*'Global Warming Potential'!$C$4+'GHG Inventory CH4 emissions'!F28*'Global Warming Potential'!$C$5+'GHG Inventory N2O emissions'!F28*'Global Warming Potential'!$C$6+'GHG Inventory HFC emissions'!F28</f>
        <v>40.653619615607624</v>
      </c>
      <c r="G28" s="12">
        <f>'GHG Inventory CO2 emissions'!G28*'Global Warming Potential'!$C$4+'GHG Inventory CH4 emissions'!G28*'Global Warming Potential'!$C$5+'GHG Inventory N2O emissions'!G28*'Global Warming Potential'!$C$6+'GHG Inventory HFC emissions'!G28</f>
        <v>38.858702588867594</v>
      </c>
      <c r="H28" s="12">
        <f>'GHG Inventory CO2 emissions'!H28*'Global Warming Potential'!$C$4+'GHG Inventory CH4 emissions'!H28*'Global Warming Potential'!$C$5+'GHG Inventory N2O emissions'!H28*'Global Warming Potential'!$C$6+'GHG Inventory HFC emissions'!H28</f>
        <v>34.805632347863153</v>
      </c>
      <c r="I28" s="12">
        <f>'GHG Inventory CO2 emissions'!I28*'Global Warming Potential'!$C$4+'GHG Inventory CH4 emissions'!I28*'Global Warming Potential'!$C$5+'GHG Inventory N2O emissions'!I28*'Global Warming Potential'!$C$6+'GHG Inventory HFC emissions'!I28</f>
        <v>36.10211702600072</v>
      </c>
      <c r="J28" s="12">
        <f>'GHG Inventory CO2 emissions'!J28*'Global Warming Potential'!$C$4+'GHG Inventory CH4 emissions'!J28*'Global Warming Potential'!$C$5+'GHG Inventory N2O emissions'!J28*'Global Warming Potential'!$C$6+'GHG Inventory HFC emissions'!J28</f>
        <v>40.393507208926778</v>
      </c>
      <c r="K28" s="12">
        <f>'GHG Inventory CO2 emissions'!K28*'Global Warming Potential'!$C$4+'GHG Inventory CH4 emissions'!K28*'Global Warming Potential'!$C$5+'GHG Inventory N2O emissions'!K28*'Global Warming Potential'!$C$6+'GHG Inventory HFC emissions'!K28</f>
        <v>36.122801751143584</v>
      </c>
      <c r="L28" s="12">
        <f>'GHG Inventory CO2 emissions'!L28*'Global Warming Potential'!$C$4+'GHG Inventory CH4 emissions'!L28*'Global Warming Potential'!$C$5+'GHG Inventory N2O emissions'!L28*'Global Warming Potential'!$C$6+'GHG Inventory HFC emissions'!L28</f>
        <v>35.394149112146373</v>
      </c>
      <c r="M28" s="12">
        <f>'GHG Inventory CO2 emissions'!M28*'Global Warming Potential'!$C$4+'GHG Inventory CH4 emissions'!M28*'Global Warming Potential'!$C$5+'GHG Inventory N2O emissions'!M28*'Global Warming Potential'!$C$6+'GHG Inventory HFC emissions'!M28</f>
        <v>41.125772378191208</v>
      </c>
      <c r="N28" s="12">
        <f>'GHG Inventory CO2 emissions'!N28*'Global Warming Potential'!$C$4+'GHG Inventory CH4 emissions'!N28*'Global Warming Potential'!$C$5+'GHG Inventory N2O emissions'!N28*'Global Warming Potential'!$C$6+'GHG Inventory HFC emissions'!N28</f>
        <v>44.325934180948217</v>
      </c>
      <c r="O28" s="12">
        <f>'GHG Inventory CO2 emissions'!O28*'Global Warming Potential'!$C$4+'GHG Inventory CH4 emissions'!O28*'Global Warming Potential'!$C$5+'GHG Inventory N2O emissions'!O28*'Global Warming Potential'!$C$6+'GHG Inventory HFC emissions'!O28</f>
        <v>46.20723610485279</v>
      </c>
      <c r="P28" s="12">
        <f>'GHG Inventory CO2 emissions'!P28*'Global Warming Potential'!$C$4+'GHG Inventory CH4 emissions'!P28*'Global Warming Potential'!$C$5+'GHG Inventory N2O emissions'!P28*'Global Warming Potential'!$C$6+'GHG Inventory HFC emissions'!P28</f>
        <v>47.738218738750255</v>
      </c>
      <c r="Q28" s="12">
        <f>'GHG Inventory CO2 emissions'!Q28*'Global Warming Potential'!$C$4+'GHG Inventory CH4 emissions'!Q28*'Global Warming Potential'!$C$5+'GHG Inventory N2O emissions'!Q28*'Global Warming Potential'!$C$6+'GHG Inventory HFC emissions'!Q28</f>
        <v>47.589584572965698</v>
      </c>
      <c r="R28" s="12">
        <f>'GHG Inventory CO2 emissions'!R28*'Global Warming Potential'!$C$4+'GHG Inventory CH4 emissions'!R28*'Global Warming Potential'!$C$5+'GHG Inventory N2O emissions'!R28*'Global Warming Potential'!$C$6+'GHG Inventory HFC emissions'!R28</f>
        <v>56.423652975595473</v>
      </c>
      <c r="S28" s="12">
        <f>'GHG Inventory CO2 emissions'!S28*'Global Warming Potential'!$C$4+'GHG Inventory CH4 emissions'!S28*'Global Warming Potential'!$C$5+'GHG Inventory N2O emissions'!S28*'Global Warming Potential'!$C$6+'GHG Inventory HFC emissions'!S28</f>
        <v>65.546949046163007</v>
      </c>
      <c r="T28" s="26">
        <f t="shared" si="1"/>
        <v>5.6056475605240387E-2</v>
      </c>
      <c r="U28" s="27">
        <f>(S28-C28)/C28</f>
        <v>1.1262244112778912</v>
      </c>
    </row>
    <row r="29" spans="2:22" x14ac:dyDescent="0.35">
      <c r="B29" s="7" t="s">
        <v>124</v>
      </c>
      <c r="C29" s="12">
        <f>'GHG Inventory CO2 emissions'!C29*'Global Warming Potential'!$C$4+'GHG Inventory CH4 emissions'!C29*'Global Warming Potential'!$C$5+'GHG Inventory N2O emissions'!C29*'Global Warming Potential'!$C$6+'GHG Inventory HFC emissions'!C29</f>
        <v>0</v>
      </c>
      <c r="D29" s="12">
        <f>'GHG Inventory CO2 emissions'!D29*'Global Warming Potential'!$C$4+'GHG Inventory CH4 emissions'!D29*'Global Warming Potential'!$C$5+'GHG Inventory N2O emissions'!D29*'Global Warming Potential'!$C$6+'GHG Inventory HFC emissions'!D29</f>
        <v>0</v>
      </c>
      <c r="E29" s="12">
        <f>'GHG Inventory CO2 emissions'!E29*'Global Warming Potential'!$C$4+'GHG Inventory CH4 emissions'!E29*'Global Warming Potential'!$C$5+'GHG Inventory N2O emissions'!E29*'Global Warming Potential'!$C$6+'GHG Inventory HFC emissions'!E29</f>
        <v>0</v>
      </c>
      <c r="F29" s="12">
        <f>'GHG Inventory CO2 emissions'!F29*'Global Warming Potential'!$C$4+'GHG Inventory CH4 emissions'!F29*'Global Warming Potential'!$C$5+'GHG Inventory N2O emissions'!F29*'Global Warming Potential'!$C$6+'GHG Inventory HFC emissions'!F29</f>
        <v>0</v>
      </c>
      <c r="G29" s="12">
        <f>'GHG Inventory CO2 emissions'!G29*'Global Warming Potential'!$C$4+'GHG Inventory CH4 emissions'!G29*'Global Warming Potential'!$C$5+'GHG Inventory N2O emissions'!G29*'Global Warming Potential'!$C$6+'GHG Inventory HFC emissions'!G29</f>
        <v>0</v>
      </c>
      <c r="H29" s="12">
        <f>'GHG Inventory CO2 emissions'!H29*'Global Warming Potential'!$C$4+'GHG Inventory CH4 emissions'!H29*'Global Warming Potential'!$C$5+'GHG Inventory N2O emissions'!H29*'Global Warming Potential'!$C$6+'GHG Inventory HFC emissions'!H29</f>
        <v>0</v>
      </c>
      <c r="I29" s="12">
        <f>'GHG Inventory CO2 emissions'!I29*'Global Warming Potential'!$C$4+'GHG Inventory CH4 emissions'!I29*'Global Warming Potential'!$C$5+'GHG Inventory N2O emissions'!I29*'Global Warming Potential'!$C$6+'GHG Inventory HFC emissions'!I29</f>
        <v>0</v>
      </c>
      <c r="J29" s="12">
        <f>'GHG Inventory CO2 emissions'!J29*'Global Warming Potential'!$C$4+'GHG Inventory CH4 emissions'!J29*'Global Warming Potential'!$C$5+'GHG Inventory N2O emissions'!J29*'Global Warming Potential'!$C$6+'GHG Inventory HFC emissions'!J29</f>
        <v>0</v>
      </c>
      <c r="K29" s="12">
        <f>'GHG Inventory CO2 emissions'!K29*'Global Warming Potential'!$C$4+'GHG Inventory CH4 emissions'!K29*'Global Warming Potential'!$C$5+'GHG Inventory N2O emissions'!K29*'Global Warming Potential'!$C$6+'GHG Inventory HFC emissions'!K29</f>
        <v>0</v>
      </c>
      <c r="L29" s="12">
        <f>'GHG Inventory CO2 emissions'!L29*'Global Warming Potential'!$C$4+'GHG Inventory CH4 emissions'!L29*'Global Warming Potential'!$C$5+'GHG Inventory N2O emissions'!L29*'Global Warming Potential'!$C$6+'GHG Inventory HFC emissions'!L29</f>
        <v>0</v>
      </c>
      <c r="M29" s="12">
        <f>'GHG Inventory CO2 emissions'!M29*'Global Warming Potential'!$C$4+'GHG Inventory CH4 emissions'!M29*'Global Warming Potential'!$C$5+'GHG Inventory N2O emissions'!M29*'Global Warming Potential'!$C$6+'GHG Inventory HFC emissions'!M29</f>
        <v>0</v>
      </c>
      <c r="N29" s="12">
        <f>'GHG Inventory CO2 emissions'!N29*'Global Warming Potential'!$C$4+'GHG Inventory CH4 emissions'!N29*'Global Warming Potential'!$C$5+'GHG Inventory N2O emissions'!N29*'Global Warming Potential'!$C$6+'GHG Inventory HFC emissions'!N29</f>
        <v>0</v>
      </c>
      <c r="O29" s="12">
        <f>'GHG Inventory CO2 emissions'!O29*'Global Warming Potential'!$C$4+'GHG Inventory CH4 emissions'!O29*'Global Warming Potential'!$C$5+'GHG Inventory N2O emissions'!O29*'Global Warming Potential'!$C$6+'GHG Inventory HFC emissions'!O29</f>
        <v>0</v>
      </c>
      <c r="P29" s="12">
        <f>'GHG Inventory CO2 emissions'!P29*'Global Warming Potential'!$C$4+'GHG Inventory CH4 emissions'!P29*'Global Warming Potential'!$C$5+'GHG Inventory N2O emissions'!P29*'Global Warming Potential'!$C$6+'GHG Inventory HFC emissions'!P29</f>
        <v>0</v>
      </c>
      <c r="Q29" s="12">
        <f>'GHG Inventory CO2 emissions'!Q29*'Global Warming Potential'!$C$4+'GHG Inventory CH4 emissions'!Q29*'Global Warming Potential'!$C$5+'GHG Inventory N2O emissions'!Q29*'Global Warming Potential'!$C$6+'GHG Inventory HFC emissions'!Q29</f>
        <v>0</v>
      </c>
      <c r="R29" s="12">
        <f>'GHG Inventory CO2 emissions'!R29*'Global Warming Potential'!$C$4+'GHG Inventory CH4 emissions'!R29*'Global Warming Potential'!$C$5+'GHG Inventory N2O emissions'!R29*'Global Warming Potential'!$C$6+'GHG Inventory HFC emissions'!R29</f>
        <v>0</v>
      </c>
      <c r="S29" s="12">
        <f>'GHG Inventory CO2 emissions'!S29*'Global Warming Potential'!$C$4+'GHG Inventory CH4 emissions'!S29*'Global Warming Potential'!$C$5+'GHG Inventory N2O emissions'!S29*'Global Warming Potential'!$C$6+'GHG Inventory HFC emissions'!S29</f>
        <v>0</v>
      </c>
      <c r="T29" s="26">
        <f t="shared" ref="T29" si="2">S29/S28</f>
        <v>0</v>
      </c>
    </row>
    <row r="30" spans="2:22" x14ac:dyDescent="0.35">
      <c r="B30" s="5" t="s">
        <v>6</v>
      </c>
      <c r="C30" s="12">
        <f>'GHG Inventory CO2 emissions'!C30*'Global Warming Potential'!$C$4+'GHG Inventory CH4 emissions'!C30*'Global Warming Potential'!$C$5+'GHG Inventory N2O emissions'!C30*'Global Warming Potential'!$C$6+'GHG Inventory HFC emissions'!C30</f>
        <v>198.41367836679999</v>
      </c>
      <c r="D30" s="12">
        <f>'GHG Inventory CO2 emissions'!D30*'Global Warming Potential'!$C$4+'GHG Inventory CH4 emissions'!D30*'Global Warming Potential'!$C$5+'GHG Inventory N2O emissions'!D30*'Global Warming Potential'!$C$6+'GHG Inventory HFC emissions'!D30</f>
        <v>200.74250100959998</v>
      </c>
      <c r="E30" s="12">
        <f>'GHG Inventory CO2 emissions'!E30*'Global Warming Potential'!$C$4+'GHG Inventory CH4 emissions'!E30*'Global Warming Potential'!$C$5+'GHG Inventory N2O emissions'!E30*'Global Warming Potential'!$C$6+'GHG Inventory HFC emissions'!E30</f>
        <v>200.83058247096</v>
      </c>
      <c r="F30" s="12">
        <f>'GHG Inventory CO2 emissions'!F30*'Global Warming Potential'!$C$4+'GHG Inventory CH4 emissions'!F30*'Global Warming Potential'!$C$5+'GHG Inventory N2O emissions'!F30*'Global Warming Potential'!$C$6+'GHG Inventory HFC emissions'!F30</f>
        <v>217.96112741739998</v>
      </c>
      <c r="G30" s="12">
        <f>'GHG Inventory CO2 emissions'!G30*'Global Warming Potential'!$C$4+'GHG Inventory CH4 emissions'!G30*'Global Warming Potential'!$C$5+'GHG Inventory N2O emissions'!G30*'Global Warming Potential'!$C$6+'GHG Inventory HFC emissions'!G30</f>
        <v>220.65117408704</v>
      </c>
      <c r="H30" s="12">
        <f>'GHG Inventory CO2 emissions'!H30*'Global Warming Potential'!$C$4+'GHG Inventory CH4 emissions'!H30*'Global Warming Potential'!$C$5+'GHG Inventory N2O emissions'!H30*'Global Warming Potential'!$C$6+'GHG Inventory HFC emissions'!H30</f>
        <v>227.15545777599999</v>
      </c>
      <c r="I30" s="12">
        <f>'GHG Inventory CO2 emissions'!I30*'Global Warming Potential'!$C$4+'GHG Inventory CH4 emissions'!I30*'Global Warming Potential'!$C$5+'GHG Inventory N2O emissions'!I30*'Global Warming Potential'!$C$6+'GHG Inventory HFC emissions'!I30</f>
        <v>219.09352763672001</v>
      </c>
      <c r="J30" s="12">
        <f>'GHG Inventory CO2 emissions'!J30*'Global Warming Potential'!$C$4+'GHG Inventory CH4 emissions'!J30*'Global Warming Potential'!$C$5+'GHG Inventory N2O emissions'!J30*'Global Warming Potential'!$C$6+'GHG Inventory HFC emissions'!J30</f>
        <v>210.88322157771105</v>
      </c>
      <c r="K30" s="12">
        <f>'GHG Inventory CO2 emissions'!K30*'Global Warming Potential'!$C$4+'GHG Inventory CH4 emissions'!K30*'Global Warming Potential'!$C$5+'GHG Inventory N2O emissions'!K30*'Global Warming Potential'!$C$6+'GHG Inventory HFC emissions'!K30</f>
        <v>220.97156699804569</v>
      </c>
      <c r="L30" s="12">
        <f>'GHG Inventory CO2 emissions'!L30*'Global Warming Potential'!$C$4+'GHG Inventory CH4 emissions'!L30*'Global Warming Potential'!$C$5+'GHG Inventory N2O emissions'!L30*'Global Warming Potential'!$C$6+'GHG Inventory HFC emissions'!L30</f>
        <v>230.76842691973408</v>
      </c>
      <c r="M30" s="12">
        <f>'GHG Inventory CO2 emissions'!M30*'Global Warming Potential'!$C$4+'GHG Inventory CH4 emissions'!M30*'Global Warming Potential'!$C$5+'GHG Inventory N2O emissions'!M30*'Global Warming Potential'!$C$6+'GHG Inventory HFC emissions'!M30</f>
        <v>236.08764193323773</v>
      </c>
      <c r="N30" s="12">
        <f>'GHG Inventory CO2 emissions'!N30*'Global Warming Potential'!$C$4+'GHG Inventory CH4 emissions'!N30*'Global Warming Potential'!$C$5+'GHG Inventory N2O emissions'!N30*'Global Warming Potential'!$C$6+'GHG Inventory HFC emissions'!N30</f>
        <v>238.45887517679265</v>
      </c>
      <c r="O30" s="12">
        <f>'GHG Inventory CO2 emissions'!O30*'Global Warming Potential'!$C$4+'GHG Inventory CH4 emissions'!O30*'Global Warming Potential'!$C$5+'GHG Inventory N2O emissions'!O30*'Global Warming Potential'!$C$6+'GHG Inventory HFC emissions'!O30</f>
        <v>233.54275207911616</v>
      </c>
      <c r="P30" s="12">
        <f>'GHG Inventory CO2 emissions'!P30*'Global Warming Potential'!$C$4+'GHG Inventory CH4 emissions'!P30*'Global Warming Potential'!$C$5+'GHG Inventory N2O emissions'!P30*'Global Warming Potential'!$C$6+'GHG Inventory HFC emissions'!P30</f>
        <v>233.30167505480318</v>
      </c>
      <c r="Q30" s="12">
        <f>'GHG Inventory CO2 emissions'!Q30*'Global Warming Potential'!$C$4+'GHG Inventory CH4 emissions'!Q30*'Global Warming Potential'!$C$5+'GHG Inventory N2O emissions'!Q30*'Global Warming Potential'!$C$6+'GHG Inventory HFC emissions'!Q30</f>
        <v>236.74701337242368</v>
      </c>
      <c r="R30" s="12">
        <f>'GHG Inventory CO2 emissions'!R30*'Global Warming Potential'!$C$4+'GHG Inventory CH4 emissions'!R30*'Global Warming Potential'!$C$5+'GHG Inventory N2O emissions'!R30*'Global Warming Potential'!$C$6+'GHG Inventory HFC emissions'!R30</f>
        <v>246.87072756223745</v>
      </c>
      <c r="S30" s="12">
        <f>'GHG Inventory CO2 emissions'!S30*'Global Warming Potential'!$C$4+'GHG Inventory CH4 emissions'!S30*'Global Warming Potential'!$C$5+'GHG Inventory N2O emissions'!S30*'Global Warming Potential'!$C$6+'GHG Inventory HFC emissions'!S30</f>
        <v>248.09725702774364</v>
      </c>
      <c r="T30" s="24">
        <f>S30/$S$4</f>
        <v>5.9316276770146725E-2</v>
      </c>
    </row>
    <row r="31" spans="2:22" x14ac:dyDescent="0.35">
      <c r="B31" s="7" t="s">
        <v>125</v>
      </c>
      <c r="C31" s="12">
        <f>'GHG Inventory CO2 emissions'!C31*'Global Warming Potential'!$C$4+'GHG Inventory CH4 emissions'!C31*'Global Warming Potential'!$C$5+'GHG Inventory N2O emissions'!C31*'Global Warming Potential'!$C$6+'GHG Inventory HFC emissions'!C31</f>
        <v>12.452824120000001</v>
      </c>
      <c r="D31" s="12">
        <f>'GHG Inventory CO2 emissions'!D31*'Global Warming Potential'!$C$4+'GHG Inventory CH4 emissions'!D31*'Global Warming Potential'!$C$5+'GHG Inventory N2O emissions'!D31*'Global Warming Potential'!$C$6+'GHG Inventory HFC emissions'!D31</f>
        <v>13.354134309999997</v>
      </c>
      <c r="E31" s="12">
        <f>'GHG Inventory CO2 emissions'!E31*'Global Warming Potential'!$C$4+'GHG Inventory CH4 emissions'!E31*'Global Warming Potential'!$C$5+'GHG Inventory N2O emissions'!E31*'Global Warming Potential'!$C$6+'GHG Inventory HFC emissions'!E31</f>
        <v>13.681490605199999</v>
      </c>
      <c r="F31" s="12">
        <f>'GHG Inventory CO2 emissions'!F31*'Global Warming Potential'!$C$4+'GHG Inventory CH4 emissions'!F31*'Global Warming Potential'!$C$5+'GHG Inventory N2O emissions'!F31*'Global Warming Potential'!$C$6+'GHG Inventory HFC emissions'!F31</f>
        <v>17.242185787199997</v>
      </c>
      <c r="G31" s="12">
        <f>'GHG Inventory CO2 emissions'!G31*'Global Warming Potential'!$C$4+'GHG Inventory CH4 emissions'!G31*'Global Warming Potential'!$C$5+'GHG Inventory N2O emissions'!G31*'Global Warming Potential'!$C$6+'GHG Inventory HFC emissions'!G31</f>
        <v>19.106948361599997</v>
      </c>
      <c r="H31" s="12">
        <f>'GHG Inventory CO2 emissions'!H31*'Global Warming Potential'!$C$4+'GHG Inventory CH4 emissions'!H31*'Global Warming Potential'!$C$5+'GHG Inventory N2O emissions'!H31*'Global Warming Potential'!$C$6+'GHG Inventory HFC emissions'!H31</f>
        <v>20.943130757999999</v>
      </c>
      <c r="I31" s="12">
        <f>'GHG Inventory CO2 emissions'!I31*'Global Warming Potential'!$C$4+'GHG Inventory CH4 emissions'!I31*'Global Warming Potential'!$C$5+'GHG Inventory N2O emissions'!I31*'Global Warming Potential'!$C$6+'GHG Inventory HFC emissions'!I31</f>
        <v>34.258080865799997</v>
      </c>
      <c r="J31" s="12">
        <f>'GHG Inventory CO2 emissions'!J31*'Global Warming Potential'!$C$4+'GHG Inventory CH4 emissions'!J31*'Global Warming Potential'!$C$5+'GHG Inventory N2O emissions'!J31*'Global Warming Potential'!$C$6+'GHG Inventory HFC emissions'!J31</f>
        <v>32.737492530600001</v>
      </c>
      <c r="K31" s="12">
        <f>'GHG Inventory CO2 emissions'!K31*'Global Warming Potential'!$C$4+'GHG Inventory CH4 emissions'!K31*'Global Warming Potential'!$C$5+'GHG Inventory N2O emissions'!K31*'Global Warming Potential'!$C$6+'GHG Inventory HFC emissions'!K31</f>
        <v>30.247932893199994</v>
      </c>
      <c r="L31" s="12">
        <f>'GHG Inventory CO2 emissions'!L31*'Global Warming Potential'!$C$4+'GHG Inventory CH4 emissions'!L31*'Global Warming Potential'!$C$5+'GHG Inventory N2O emissions'!L31*'Global Warming Potential'!$C$6+'GHG Inventory HFC emissions'!L31</f>
        <v>31.688656383999998</v>
      </c>
      <c r="M31" s="12">
        <f>'GHG Inventory CO2 emissions'!M31*'Global Warming Potential'!$C$4+'GHG Inventory CH4 emissions'!M31*'Global Warming Potential'!$C$5+'GHG Inventory N2O emissions'!M31*'Global Warming Potential'!$C$6+'GHG Inventory HFC emissions'!M31</f>
        <v>32.737630475000003</v>
      </c>
      <c r="N31" s="12">
        <f>'GHG Inventory CO2 emissions'!N31*'Global Warming Potential'!$C$4+'GHG Inventory CH4 emissions'!N31*'Global Warming Potential'!$C$5+'GHG Inventory N2O emissions'!N31*'Global Warming Potential'!$C$6+'GHG Inventory HFC emissions'!N31</f>
        <v>33.741765233000002</v>
      </c>
      <c r="O31" s="12">
        <f>'GHG Inventory CO2 emissions'!O31*'Global Warming Potential'!$C$4+'GHG Inventory CH4 emissions'!O31*'Global Warming Potential'!$C$5+'GHG Inventory N2O emissions'!O31*'Global Warming Potential'!$C$6+'GHG Inventory HFC emissions'!O31</f>
        <v>35.710549780399994</v>
      </c>
      <c r="P31" s="12">
        <f>'GHG Inventory CO2 emissions'!P31*'Global Warming Potential'!$C$4+'GHG Inventory CH4 emissions'!P31*'Global Warming Potential'!$C$5+'GHG Inventory N2O emissions'!P31*'Global Warming Potential'!$C$6+'GHG Inventory HFC emissions'!P31</f>
        <v>39.800530033000001</v>
      </c>
      <c r="Q31" s="12">
        <f>'GHG Inventory CO2 emissions'!Q31*'Global Warming Potential'!$C$4+'GHG Inventory CH4 emissions'!Q31*'Global Warming Potential'!$C$5+'GHG Inventory N2O emissions'!Q31*'Global Warming Potential'!$C$6+'GHG Inventory HFC emissions'!Q31</f>
        <v>42.024752323400001</v>
      </c>
      <c r="R31" s="12">
        <f>'GHG Inventory CO2 emissions'!R31*'Global Warming Potential'!$C$4+'GHG Inventory CH4 emissions'!R31*'Global Warming Potential'!$C$5+'GHG Inventory N2O emissions'!R31*'Global Warming Potential'!$C$6+'GHG Inventory HFC emissions'!R31</f>
        <v>45.221927467199997</v>
      </c>
      <c r="S31" s="12">
        <f>'GHG Inventory CO2 emissions'!S31*'Global Warming Potential'!$C$4+'GHG Inventory CH4 emissions'!S31*'Global Warming Potential'!$C$5+'GHG Inventory N2O emissions'!S31*'Global Warming Potential'!$C$6+'GHG Inventory HFC emissions'!S31</f>
        <v>48.161141912399984</v>
      </c>
    </row>
    <row r="32" spans="2:22" x14ac:dyDescent="0.35">
      <c r="B32" s="7" t="s">
        <v>126</v>
      </c>
      <c r="C32" s="12">
        <f>'GHG Inventory CO2 emissions'!C32*'Global Warming Potential'!$C$4+'GHG Inventory CH4 emissions'!C32*'Global Warming Potential'!$C$5+'GHG Inventory N2O emissions'!C32*'Global Warming Potential'!$C$6+'GHG Inventory HFC emissions'!C32</f>
        <v>144.91349020199999</v>
      </c>
      <c r="D32" s="12">
        <f>'GHG Inventory CO2 emissions'!D32*'Global Warming Potential'!$C$4+'GHG Inventory CH4 emissions'!D32*'Global Warming Potential'!$C$5+'GHG Inventory N2O emissions'!D32*'Global Warming Potential'!$C$6+'GHG Inventory HFC emissions'!D32</f>
        <v>144.94274445319999</v>
      </c>
      <c r="E32" s="12">
        <f>'GHG Inventory CO2 emissions'!E32*'Global Warming Potential'!$C$4+'GHG Inventory CH4 emissions'!E32*'Global Warming Potential'!$C$5+'GHG Inventory N2O emissions'!E32*'Global Warming Potential'!$C$6+'GHG Inventory HFC emissions'!E32</f>
        <v>145.07145966095999</v>
      </c>
      <c r="F32" s="12">
        <f>'GHG Inventory CO2 emissions'!F32*'Global Warming Potential'!$C$4+'GHG Inventory CH4 emissions'!F32*'Global Warming Potential'!$C$5+'GHG Inventory N2O emissions'!F32*'Global Warming Potential'!$C$6+'GHG Inventory HFC emissions'!F32</f>
        <v>149.20355464779999</v>
      </c>
      <c r="G32" s="12">
        <f>'GHG Inventory CO2 emissions'!G32*'Global Warming Potential'!$C$4+'GHG Inventory CH4 emissions'!G32*'Global Warming Potential'!$C$5+'GHG Inventory N2O emissions'!G32*'Global Warming Potential'!$C$6+'GHG Inventory HFC emissions'!G32</f>
        <v>157.54330148864</v>
      </c>
      <c r="H32" s="12">
        <f>'GHG Inventory CO2 emissions'!H32*'Global Warming Potential'!$C$4+'GHG Inventory CH4 emissions'!H32*'Global Warming Potential'!$C$5+'GHG Inventory N2O emissions'!H32*'Global Warming Potential'!$C$6+'GHG Inventory HFC emissions'!H32</f>
        <v>161.9326091044</v>
      </c>
      <c r="I32" s="12">
        <f>'GHG Inventory CO2 emissions'!I32*'Global Warming Potential'!$C$4+'GHG Inventory CH4 emissions'!I32*'Global Warming Potential'!$C$5+'GHG Inventory N2O emissions'!I32*'Global Warming Potential'!$C$6+'GHG Inventory HFC emissions'!I32</f>
        <v>138.84552334051997</v>
      </c>
      <c r="J32" s="12">
        <f>'GHG Inventory CO2 emissions'!J32*'Global Warming Potential'!$C$4+'GHG Inventory CH4 emissions'!J32*'Global Warming Potential'!$C$5+'GHG Inventory N2O emissions'!J32*'Global Warming Potential'!$C$6+'GHG Inventory HFC emissions'!J32</f>
        <v>131.85961851031996</v>
      </c>
      <c r="K32" s="12">
        <f>'GHG Inventory CO2 emissions'!K32*'Global Warming Potential'!$C$4+'GHG Inventory CH4 emissions'!K32*'Global Warming Potential'!$C$5+'GHG Inventory N2O emissions'!K32*'Global Warming Potential'!$C$6+'GHG Inventory HFC emissions'!K32</f>
        <v>134.36417233467998</v>
      </c>
      <c r="L32" s="12">
        <f>'GHG Inventory CO2 emissions'!L32*'Global Warming Potential'!$C$4+'GHG Inventory CH4 emissions'!L32*'Global Warming Potential'!$C$5+'GHG Inventory N2O emissions'!L32*'Global Warming Potential'!$C$6+'GHG Inventory HFC emissions'!L32</f>
        <v>135.94131322644</v>
      </c>
      <c r="M32" s="12">
        <f>'GHG Inventory CO2 emissions'!M32*'Global Warming Potential'!$C$4+'GHG Inventory CH4 emissions'!M32*'Global Warming Potential'!$C$5+'GHG Inventory N2O emissions'!M32*'Global Warming Potential'!$C$6+'GHG Inventory HFC emissions'!M32</f>
        <v>139.20005991923998</v>
      </c>
      <c r="N32" s="12">
        <f>'GHG Inventory CO2 emissions'!N32*'Global Warming Potential'!$C$4+'GHG Inventory CH4 emissions'!N32*'Global Warming Potential'!$C$5+'GHG Inventory N2O emissions'!N32*'Global Warming Potential'!$C$6+'GHG Inventory HFC emissions'!N32</f>
        <v>137.07908271359997</v>
      </c>
      <c r="O32" s="12">
        <f>'GHG Inventory CO2 emissions'!O32*'Global Warming Potential'!$C$4+'GHG Inventory CH4 emissions'!O32*'Global Warming Potential'!$C$5+'GHG Inventory N2O emissions'!O32*'Global Warming Potential'!$C$6+'GHG Inventory HFC emissions'!O32</f>
        <v>138.24429724831998</v>
      </c>
      <c r="P32" s="12">
        <f>'GHG Inventory CO2 emissions'!P32*'Global Warming Potential'!$C$4+'GHG Inventory CH4 emissions'!P32*'Global Warming Potential'!$C$5+'GHG Inventory N2O emissions'!P32*'Global Warming Potential'!$C$6+'GHG Inventory HFC emissions'!P32</f>
        <v>141.13546129067998</v>
      </c>
      <c r="Q32" s="12">
        <f>'GHG Inventory CO2 emissions'!Q32*'Global Warming Potential'!$C$4+'GHG Inventory CH4 emissions'!Q32*'Global Warming Potential'!$C$5+'GHG Inventory N2O emissions'!Q32*'Global Warming Potential'!$C$6+'GHG Inventory HFC emissions'!Q32</f>
        <v>144.48912860651998</v>
      </c>
      <c r="R32" s="12">
        <f>'GHG Inventory CO2 emissions'!R32*'Global Warming Potential'!$C$4+'GHG Inventory CH4 emissions'!R32*'Global Warming Potential'!$C$5+'GHG Inventory N2O emissions'!R32*'Global Warming Potential'!$C$6+'GHG Inventory HFC emissions'!R32</f>
        <v>148.86826903744</v>
      </c>
      <c r="S32" s="12">
        <f>'GHG Inventory CO2 emissions'!S32*'Global Warming Potential'!$C$4+'GHG Inventory CH4 emissions'!S32*'Global Warming Potential'!$C$5+'GHG Inventory N2O emissions'!S32*'Global Warming Potential'!$C$6+'GHG Inventory HFC emissions'!S32</f>
        <v>149.75459350163996</v>
      </c>
    </row>
    <row r="33" spans="2:21" x14ac:dyDescent="0.35">
      <c r="B33" s="7" t="s">
        <v>127</v>
      </c>
      <c r="C33" s="12">
        <f>'GHG Inventory CO2 emissions'!C33*'Global Warming Potential'!$C$4+'GHG Inventory CH4 emissions'!C33*'Global Warming Potential'!$C$5+'GHG Inventory N2O emissions'!C33*'Global Warming Potential'!$C$6+'GHG Inventory HFC emissions'!C33</f>
        <v>41.047364044800005</v>
      </c>
      <c r="D33" s="12">
        <f>'GHG Inventory CO2 emissions'!D33*'Global Warming Potential'!$C$4+'GHG Inventory CH4 emissions'!D33*'Global Warming Potential'!$C$5+'GHG Inventory N2O emissions'!D33*'Global Warming Potential'!$C$6+'GHG Inventory HFC emissions'!D33</f>
        <v>42.445622246399999</v>
      </c>
      <c r="E33" s="12">
        <f>'GHG Inventory CO2 emissions'!E33*'Global Warming Potential'!$C$4+'GHG Inventory CH4 emissions'!E33*'Global Warming Potential'!$C$5+'GHG Inventory N2O emissions'!E33*'Global Warming Potential'!$C$6+'GHG Inventory HFC emissions'!E33</f>
        <v>42.077632204799997</v>
      </c>
      <c r="F33" s="12">
        <f>'GHG Inventory CO2 emissions'!F33*'Global Warming Potential'!$C$4+'GHG Inventory CH4 emissions'!F33*'Global Warming Potential'!$C$5+'GHG Inventory N2O emissions'!F33*'Global Warming Potential'!$C$6+'GHG Inventory HFC emissions'!F33</f>
        <v>51.515386982399995</v>
      </c>
      <c r="G33" s="12">
        <f>'GHG Inventory CO2 emissions'!G33*'Global Warming Potential'!$C$4+'GHG Inventory CH4 emissions'!G33*'Global Warming Potential'!$C$5+'GHG Inventory N2O emissions'!G33*'Global Warming Potential'!$C$6+'GHG Inventory HFC emissions'!G33</f>
        <v>44.000924236799996</v>
      </c>
      <c r="H33" s="12">
        <f>'GHG Inventory CO2 emissions'!H33*'Global Warming Potential'!$C$4+'GHG Inventory CH4 emissions'!H33*'Global Warming Potential'!$C$5+'GHG Inventory N2O emissions'!H33*'Global Warming Potential'!$C$6+'GHG Inventory HFC emissions'!H33</f>
        <v>44.279717913599995</v>
      </c>
      <c r="I33" s="12">
        <f>'GHG Inventory CO2 emissions'!I33*'Global Warming Potential'!$C$4+'GHG Inventory CH4 emissions'!I33*'Global Warming Potential'!$C$5+'GHG Inventory N2O emissions'!I33*'Global Warming Potential'!$C$6+'GHG Inventory HFC emissions'!I33</f>
        <v>45.989923430399998</v>
      </c>
      <c r="J33" s="12">
        <f>'GHG Inventory CO2 emissions'!J33*'Global Warming Potential'!$C$4+'GHG Inventory CH4 emissions'!J33*'Global Warming Potential'!$C$5+'GHG Inventory N2O emissions'!J33*'Global Warming Potential'!$C$6+'GHG Inventory HFC emissions'!J33</f>
        <v>46.286110536791043</v>
      </c>
      <c r="K33" s="12">
        <f>'GHG Inventory CO2 emissions'!K33*'Global Warming Potential'!$C$4+'GHG Inventory CH4 emissions'!K33*'Global Warming Potential'!$C$5+'GHG Inventory N2O emissions'!K33*'Global Warming Potential'!$C$6+'GHG Inventory HFC emissions'!K33</f>
        <v>56.359461770165751</v>
      </c>
      <c r="L33" s="12">
        <f>'GHG Inventory CO2 emissions'!L33*'Global Warming Potential'!$C$4+'GHG Inventory CH4 emissions'!L33*'Global Warming Potential'!$C$5+'GHG Inventory N2O emissions'!L33*'Global Warming Potential'!$C$6+'GHG Inventory HFC emissions'!L33</f>
        <v>63.138457309294068</v>
      </c>
      <c r="M33" s="12">
        <f>'GHG Inventory CO2 emissions'!M33*'Global Warming Potential'!$C$4+'GHG Inventory CH4 emissions'!M33*'Global Warming Potential'!$C$5+'GHG Inventory N2O emissions'!M33*'Global Warming Potential'!$C$6+'GHG Inventory HFC emissions'!M33</f>
        <v>64.149951538997755</v>
      </c>
      <c r="N33" s="12">
        <f>'GHG Inventory CO2 emissions'!N33*'Global Warming Potential'!$C$4+'GHG Inventory CH4 emissions'!N33*'Global Warming Potential'!$C$5+'GHG Inventory N2O emissions'!N33*'Global Warming Potential'!$C$6+'GHG Inventory HFC emissions'!N33</f>
        <v>67.638027230192634</v>
      </c>
      <c r="O33" s="12">
        <f>'GHG Inventory CO2 emissions'!O33*'Global Warming Potential'!$C$4+'GHG Inventory CH4 emissions'!O33*'Global Warming Potential'!$C$5+'GHG Inventory N2O emissions'!O33*'Global Warming Potential'!$C$6+'GHG Inventory HFC emissions'!O33</f>
        <v>59.587905050396152</v>
      </c>
      <c r="P33" s="12">
        <f>'GHG Inventory CO2 emissions'!P33*'Global Warming Potential'!$C$4+'GHG Inventory CH4 emissions'!P33*'Global Warming Potential'!$C$5+'GHG Inventory N2O emissions'!P33*'Global Warming Potential'!$C$6+'GHG Inventory HFC emissions'!P33</f>
        <v>52.365683731123184</v>
      </c>
      <c r="Q33" s="12">
        <f>'GHG Inventory CO2 emissions'!Q33*'Global Warming Potential'!$C$4+'GHG Inventory CH4 emissions'!Q33*'Global Warming Potential'!$C$5+'GHG Inventory N2O emissions'!Q33*'Global Warming Potential'!$C$6+'GHG Inventory HFC emissions'!Q33</f>
        <v>50.233132442503681</v>
      </c>
      <c r="R33" s="12">
        <f>'GHG Inventory CO2 emissions'!R33*'Global Warming Potential'!$C$4+'GHG Inventory CH4 emissions'!R33*'Global Warming Potential'!$C$5+'GHG Inventory N2O emissions'!R33*'Global Warming Potential'!$C$6+'GHG Inventory HFC emissions'!R33</f>
        <v>52.780531057597443</v>
      </c>
      <c r="S33" s="12">
        <f>'GHG Inventory CO2 emissions'!S33*'Global Warming Potential'!$C$4+'GHG Inventory CH4 emissions'!S33*'Global Warming Potential'!$C$5+'GHG Inventory N2O emissions'!S33*'Global Warming Potential'!$C$6+'GHG Inventory HFC emissions'!S33</f>
        <v>50.181521613703673</v>
      </c>
    </row>
    <row r="34" spans="2:21" x14ac:dyDescent="0.35">
      <c r="B34" s="8" t="s">
        <v>128</v>
      </c>
      <c r="C34" s="12">
        <f>'GHG Inventory CO2 emissions'!C34*'Global Warming Potential'!$C$4+'GHG Inventory CH4 emissions'!C34*'Global Warming Potential'!$C$5+'GHG Inventory N2O emissions'!C34*'Global Warming Potential'!$C$6+'GHG Inventory HFC emissions'!C34</f>
        <v>0</v>
      </c>
      <c r="D34" s="12">
        <f>'GHG Inventory CO2 emissions'!D34*'Global Warming Potential'!$C$4+'GHG Inventory CH4 emissions'!D34*'Global Warming Potential'!$C$5+'GHG Inventory N2O emissions'!D34*'Global Warming Potential'!$C$6+'GHG Inventory HFC emissions'!D34</f>
        <v>0</v>
      </c>
      <c r="E34" s="12">
        <f>'GHG Inventory CO2 emissions'!E34*'Global Warming Potential'!$C$4+'GHG Inventory CH4 emissions'!E34*'Global Warming Potential'!$C$5+'GHG Inventory N2O emissions'!E34*'Global Warming Potential'!$C$6+'GHG Inventory HFC emissions'!E34</f>
        <v>0</v>
      </c>
      <c r="F34" s="12">
        <f>'GHG Inventory CO2 emissions'!F34*'Global Warming Potential'!$C$4+'GHG Inventory CH4 emissions'!F34*'Global Warming Potential'!$C$5+'GHG Inventory N2O emissions'!F34*'Global Warming Potential'!$C$6+'GHG Inventory HFC emissions'!F34</f>
        <v>0</v>
      </c>
      <c r="G34" s="12">
        <f>'GHG Inventory CO2 emissions'!G34*'Global Warming Potential'!$C$4+'GHG Inventory CH4 emissions'!G34*'Global Warming Potential'!$C$5+'GHG Inventory N2O emissions'!G34*'Global Warming Potential'!$C$6+'GHG Inventory HFC emissions'!G34</f>
        <v>0</v>
      </c>
      <c r="H34" s="12">
        <f>'GHG Inventory CO2 emissions'!H34*'Global Warming Potential'!$C$4+'GHG Inventory CH4 emissions'!H34*'Global Warming Potential'!$C$5+'GHG Inventory N2O emissions'!H34*'Global Warming Potential'!$C$6+'GHG Inventory HFC emissions'!H34</f>
        <v>0</v>
      </c>
      <c r="I34" s="12">
        <f>'GHG Inventory CO2 emissions'!I34*'Global Warming Potential'!$C$4+'GHG Inventory CH4 emissions'!I34*'Global Warming Potential'!$C$5+'GHG Inventory N2O emissions'!I34*'Global Warming Potential'!$C$6+'GHG Inventory HFC emissions'!I34</f>
        <v>0</v>
      </c>
      <c r="J34" s="12">
        <f>'GHG Inventory CO2 emissions'!J34*'Global Warming Potential'!$C$4+'GHG Inventory CH4 emissions'!J34*'Global Warming Potential'!$C$5+'GHG Inventory N2O emissions'!J34*'Global Warming Potential'!$C$6+'GHG Inventory HFC emissions'!J34</f>
        <v>0</v>
      </c>
      <c r="K34" s="12">
        <f>'GHG Inventory CO2 emissions'!K34*'Global Warming Potential'!$C$4+'GHG Inventory CH4 emissions'!K34*'Global Warming Potential'!$C$5+'GHG Inventory N2O emissions'!K34*'Global Warming Potential'!$C$6+'GHG Inventory HFC emissions'!K34</f>
        <v>0</v>
      </c>
      <c r="L34" s="12">
        <f>'GHG Inventory CO2 emissions'!L34*'Global Warming Potential'!$C$4+'GHG Inventory CH4 emissions'!L34*'Global Warming Potential'!$C$5+'GHG Inventory N2O emissions'!L34*'Global Warming Potential'!$C$6+'GHG Inventory HFC emissions'!L34</f>
        <v>0</v>
      </c>
      <c r="M34" s="12">
        <f>'GHG Inventory CO2 emissions'!M34*'Global Warming Potential'!$C$4+'GHG Inventory CH4 emissions'!M34*'Global Warming Potential'!$C$5+'GHG Inventory N2O emissions'!M34*'Global Warming Potential'!$C$6+'GHG Inventory HFC emissions'!M34</f>
        <v>0</v>
      </c>
      <c r="N34" s="12">
        <f>'GHG Inventory CO2 emissions'!N34*'Global Warming Potential'!$C$4+'GHG Inventory CH4 emissions'!N34*'Global Warming Potential'!$C$5+'GHG Inventory N2O emissions'!N34*'Global Warming Potential'!$C$6+'GHG Inventory HFC emissions'!N34</f>
        <v>0</v>
      </c>
      <c r="O34" s="12">
        <f>'GHG Inventory CO2 emissions'!O34*'Global Warming Potential'!$C$4+'GHG Inventory CH4 emissions'!O34*'Global Warming Potential'!$C$5+'GHG Inventory N2O emissions'!O34*'Global Warming Potential'!$C$6+'GHG Inventory HFC emissions'!O34</f>
        <v>0</v>
      </c>
      <c r="P34" s="12">
        <f>'GHG Inventory CO2 emissions'!P34*'Global Warming Potential'!$C$4+'GHG Inventory CH4 emissions'!P34*'Global Warming Potential'!$C$5+'GHG Inventory N2O emissions'!P34*'Global Warming Potential'!$C$6+'GHG Inventory HFC emissions'!P34</f>
        <v>0</v>
      </c>
      <c r="Q34" s="12">
        <f>'GHG Inventory CO2 emissions'!Q34*'Global Warming Potential'!$C$4+'GHG Inventory CH4 emissions'!Q34*'Global Warming Potential'!$C$5+'GHG Inventory N2O emissions'!Q34*'Global Warming Potential'!$C$6+'GHG Inventory HFC emissions'!Q34</f>
        <v>0</v>
      </c>
      <c r="R34" s="12">
        <f>'GHG Inventory CO2 emissions'!R34*'Global Warming Potential'!$C$4+'GHG Inventory CH4 emissions'!R34*'Global Warming Potential'!$C$5+'GHG Inventory N2O emissions'!R34*'Global Warming Potential'!$C$6+'GHG Inventory HFC emissions'!R34</f>
        <v>0</v>
      </c>
      <c r="S34" s="12">
        <f>'GHG Inventory CO2 emissions'!S34*'Global Warming Potential'!$C$4+'GHG Inventory CH4 emissions'!S34*'Global Warming Potential'!$C$5+'GHG Inventory N2O emissions'!S34*'Global Warming Potential'!$C$6+'GHG Inventory HFC emissions'!S34</f>
        <v>0</v>
      </c>
    </row>
    <row r="35" spans="2:21" x14ac:dyDescent="0.35">
      <c r="B35" s="8" t="s">
        <v>129</v>
      </c>
      <c r="C35" s="12">
        <f>'GHG Inventory CO2 emissions'!C35*'Global Warming Potential'!$C$4+'GHG Inventory CH4 emissions'!C35*'Global Warming Potential'!$C$5+'GHG Inventory N2O emissions'!C35*'Global Warming Potential'!$C$6+'GHG Inventory HFC emissions'!C35</f>
        <v>7.9222622207999995</v>
      </c>
      <c r="D35" s="12">
        <f>'GHG Inventory CO2 emissions'!D35*'Global Warming Potential'!$C$4+'GHG Inventory CH4 emissions'!D35*'Global Warming Potential'!$C$5+'GHG Inventory N2O emissions'!D35*'Global Warming Potential'!$C$6+'GHG Inventory HFC emissions'!D35</f>
        <v>9.0001659257999975</v>
      </c>
      <c r="E35" s="12">
        <f>'GHG Inventory CO2 emissions'!E35*'Global Warming Potential'!$C$4+'GHG Inventory CH4 emissions'!E35*'Global Warming Potential'!$C$5+'GHG Inventory N2O emissions'!E35*'Global Warming Potential'!$C$6+'GHG Inventory HFC emissions'!E35</f>
        <v>8.8706112000000008</v>
      </c>
      <c r="F35" s="12">
        <f>'GHG Inventory CO2 emissions'!F35*'Global Warming Potential'!$C$4+'GHG Inventory CH4 emissions'!F35*'Global Warming Potential'!$C$5+'GHG Inventory N2O emissions'!F35*'Global Warming Potential'!$C$6+'GHG Inventory HFC emissions'!F35</f>
        <v>9.4480073471999972</v>
      </c>
      <c r="G35" s="12">
        <f>'GHG Inventory CO2 emissions'!G35*'Global Warming Potential'!$C$4+'GHG Inventory CH4 emissions'!G35*'Global Warming Potential'!$C$5+'GHG Inventory N2O emissions'!G35*'Global Warming Potential'!$C$6+'GHG Inventory HFC emissions'!G35</f>
        <v>10.151204889600001</v>
      </c>
      <c r="H35" s="12">
        <f>'GHG Inventory CO2 emissions'!H35*'Global Warming Potential'!$C$4+'GHG Inventory CH4 emissions'!H35*'Global Warming Potential'!$C$5+'GHG Inventory N2O emissions'!H35*'Global Warming Potential'!$C$6+'GHG Inventory HFC emissions'!H35</f>
        <v>9.6609020160000014</v>
      </c>
      <c r="I35" s="12">
        <f>'GHG Inventory CO2 emissions'!I35*'Global Warming Potential'!$C$4+'GHG Inventory CH4 emissions'!I35*'Global Warming Potential'!$C$5+'GHG Inventory N2O emissions'!I35*'Global Warming Potential'!$C$6+'GHG Inventory HFC emissions'!I35</f>
        <v>9.8350885631999994</v>
      </c>
      <c r="J35" s="12">
        <f>'GHG Inventory CO2 emissions'!J35*'Global Warming Potential'!$C$4+'GHG Inventory CH4 emissions'!J35*'Global Warming Potential'!$C$5+'GHG Inventory N2O emissions'!J35*'Global Warming Potential'!$C$6+'GHG Inventory HFC emissions'!J35</f>
        <v>10.012415629332478</v>
      </c>
      <c r="K35" s="12">
        <f>'GHG Inventory CO2 emissions'!K35*'Global Warming Potential'!$C$4+'GHG Inventory CH4 emissions'!K35*'Global Warming Potential'!$C$5+'GHG Inventory N2O emissions'!K35*'Global Warming Potential'!$C$6+'GHG Inventory HFC emissions'!K35</f>
        <v>10.192939986309121</v>
      </c>
      <c r="L35" s="12">
        <f>'GHG Inventory CO2 emissions'!L35*'Global Warming Potential'!$C$4+'GHG Inventory CH4 emissions'!L35*'Global Warming Potential'!$C$5+'GHG Inventory N2O emissions'!L35*'Global Warming Potential'!$C$6+'GHG Inventory HFC emissions'!L35</f>
        <v>10.376719373744638</v>
      </c>
      <c r="M35" s="12">
        <f>'GHG Inventory CO2 emissions'!M35*'Global Warming Potential'!$C$4+'GHG Inventory CH4 emissions'!M35*'Global Warming Potential'!$C$5+'GHG Inventory N2O emissions'!M35*'Global Warming Potential'!$C$6+'GHG Inventory HFC emissions'!M35</f>
        <v>10.563812176389119</v>
      </c>
      <c r="N35" s="12">
        <f>'GHG Inventory CO2 emissions'!N35*'Global Warming Potential'!$C$4+'GHG Inventory CH4 emissions'!N35*'Global Warming Potential'!$C$5+'GHG Inventory N2O emissions'!N35*'Global Warming Potential'!$C$6+'GHG Inventory HFC emissions'!N35</f>
        <v>10.754278069263357</v>
      </c>
      <c r="O35" s="12">
        <f>'GHG Inventory CO2 emissions'!O35*'Global Warming Potential'!$C$4+'GHG Inventory CH4 emissions'!O35*'Global Warming Potential'!$C$5+'GHG Inventory N2O emissions'!O35*'Global Warming Potential'!$C$6+'GHG Inventory HFC emissions'!O35</f>
        <v>10.948178340226562</v>
      </c>
      <c r="P35" s="12">
        <f>'GHG Inventory CO2 emissions'!P35*'Global Warming Potential'!$C$4+'GHG Inventory CH4 emissions'!P35*'Global Warming Potential'!$C$5+'GHG Inventory N2O emissions'!P35*'Global Warming Potential'!$C$6+'GHG Inventory HFC emissions'!P35</f>
        <v>11.145574599705599</v>
      </c>
      <c r="Q35" s="12">
        <f>'GHG Inventory CO2 emissions'!Q35*'Global Warming Potential'!$C$4+'GHG Inventory CH4 emissions'!Q35*'Global Warming Potential'!$C$5+'GHG Inventory N2O emissions'!Q35*'Global Warming Potential'!$C$6+'GHG Inventory HFC emissions'!Q35</f>
        <v>7.3642201343999991</v>
      </c>
      <c r="R35" s="12">
        <f>'GHG Inventory CO2 emissions'!R35*'Global Warming Potential'!$C$4+'GHG Inventory CH4 emissions'!R35*'Global Warming Potential'!$C$5+'GHG Inventory N2O emissions'!R35*'Global Warming Potential'!$C$6+'GHG Inventory HFC emissions'!R35</f>
        <v>7.4384107007999987</v>
      </c>
      <c r="S35" s="12">
        <f>'GHG Inventory CO2 emissions'!S35*'Global Warming Potential'!$C$4+'GHG Inventory CH4 emissions'!S35*'Global Warming Potential'!$C$5+'GHG Inventory N2O emissions'!S35*'Global Warming Potential'!$C$6+'GHG Inventory HFC emissions'!S35</f>
        <v>7.3126093055999997</v>
      </c>
    </row>
    <row r="36" spans="2:21" x14ac:dyDescent="0.35">
      <c r="B36" s="8" t="s">
        <v>130</v>
      </c>
      <c r="C36" s="12">
        <f>'GHG Inventory CO2 emissions'!C36*'Global Warming Potential'!$C$4+'GHG Inventory CH4 emissions'!C36*'Global Warming Potential'!$C$5+'GHG Inventory N2O emissions'!C36*'Global Warming Potential'!$C$6+'GHG Inventory HFC emissions'!C36</f>
        <v>33.125101823999998</v>
      </c>
      <c r="D36" s="12">
        <f>'GHG Inventory CO2 emissions'!D36*'Global Warming Potential'!$C$4+'GHG Inventory CH4 emissions'!D36*'Global Warming Potential'!$C$5+'GHG Inventory N2O emissions'!D36*'Global Warming Potential'!$C$6+'GHG Inventory HFC emissions'!D36</f>
        <v>33.441906119999992</v>
      </c>
      <c r="E36" s="12">
        <f>'GHG Inventory CO2 emissions'!E36*'Global Warming Potential'!$C$4+'GHG Inventory CH4 emissions'!E36*'Global Warming Potential'!$C$5+'GHG Inventory N2O emissions'!E36*'Global Warming Potential'!$C$6+'GHG Inventory HFC emissions'!E36</f>
        <v>33.207021004799991</v>
      </c>
      <c r="F36" s="12">
        <f>'GHG Inventory CO2 emissions'!F36*'Global Warming Potential'!$C$4+'GHG Inventory CH4 emissions'!F36*'Global Warming Potential'!$C$5+'GHG Inventory N2O emissions'!F36*'Global Warming Potential'!$C$6+'GHG Inventory HFC emissions'!F36</f>
        <v>42.067379635199998</v>
      </c>
      <c r="G36" s="12">
        <f>'GHG Inventory CO2 emissions'!G36*'Global Warming Potential'!$C$4+'GHG Inventory CH4 emissions'!G36*'Global Warming Potential'!$C$5+'GHG Inventory N2O emissions'!G36*'Global Warming Potential'!$C$6+'GHG Inventory HFC emissions'!G36</f>
        <v>33.849719347199994</v>
      </c>
      <c r="H36" s="12">
        <f>'GHG Inventory CO2 emissions'!H36*'Global Warming Potential'!$C$4+'GHG Inventory CH4 emissions'!H36*'Global Warming Potential'!$C$5+'GHG Inventory N2O emissions'!H36*'Global Warming Potential'!$C$6+'GHG Inventory HFC emissions'!H36</f>
        <v>34.618815897600001</v>
      </c>
      <c r="I36" s="12">
        <f>'GHG Inventory CO2 emissions'!I36*'Global Warming Potential'!$C$4+'GHG Inventory CH4 emissions'!I36*'Global Warming Potential'!$C$5+'GHG Inventory N2O emissions'!I36*'Global Warming Potential'!$C$6+'GHG Inventory HFC emissions'!I36</f>
        <v>36.154834867199995</v>
      </c>
      <c r="J36" s="12">
        <f>'GHG Inventory CO2 emissions'!J36*'Global Warming Potential'!$C$4+'GHG Inventory CH4 emissions'!J36*'Global Warming Potential'!$C$5+'GHG Inventory N2O emissions'!J36*'Global Warming Potential'!$C$6+'GHG Inventory HFC emissions'!J36</f>
        <v>36.273694907458562</v>
      </c>
      <c r="K36" s="12">
        <f>'GHG Inventory CO2 emissions'!K36*'Global Warming Potential'!$C$4+'GHG Inventory CH4 emissions'!K36*'Global Warming Potential'!$C$5+'GHG Inventory N2O emissions'!K36*'Global Warming Potential'!$C$6+'GHG Inventory HFC emissions'!K36</f>
        <v>46.166521783856638</v>
      </c>
      <c r="L36" s="12">
        <f>'GHG Inventory CO2 emissions'!L36*'Global Warming Potential'!$C$4+'GHG Inventory CH4 emissions'!L36*'Global Warming Potential'!$C$5+'GHG Inventory N2O emissions'!L36*'Global Warming Potential'!$C$6+'GHG Inventory HFC emissions'!L36</f>
        <v>52.761737935549426</v>
      </c>
      <c r="M36" s="12">
        <f>'GHG Inventory CO2 emissions'!M36*'Global Warming Potential'!$C$4+'GHG Inventory CH4 emissions'!M36*'Global Warming Potential'!$C$5+'GHG Inventory N2O emissions'!M36*'Global Warming Potential'!$C$6+'GHG Inventory HFC emissions'!M36</f>
        <v>53.586139362608634</v>
      </c>
      <c r="N36" s="12">
        <f>'GHG Inventory CO2 emissions'!N36*'Global Warming Potential'!$C$4+'GHG Inventory CH4 emissions'!N36*'Global Warming Potential'!$C$5+'GHG Inventory N2O emissions'!N36*'Global Warming Potential'!$C$6+'GHG Inventory HFC emissions'!N36</f>
        <v>56.883749160929284</v>
      </c>
      <c r="O36" s="12">
        <f>'GHG Inventory CO2 emissions'!O36*'Global Warming Potential'!$C$4+'GHG Inventory CH4 emissions'!O36*'Global Warming Potential'!$C$5+'GHG Inventory N2O emissions'!O36*'Global Warming Potential'!$C$6+'GHG Inventory HFC emissions'!O36</f>
        <v>48.639726710169597</v>
      </c>
      <c r="P36" s="12">
        <f>'GHG Inventory CO2 emissions'!P36*'Global Warming Potential'!$C$4+'GHG Inventory CH4 emissions'!P36*'Global Warming Potential'!$C$5+'GHG Inventory N2O emissions'!P36*'Global Warming Potential'!$C$6+'GHG Inventory HFC emissions'!P36</f>
        <v>41.220109131417587</v>
      </c>
      <c r="Q36" s="12">
        <f>'GHG Inventory CO2 emissions'!Q36*'Global Warming Potential'!$C$4+'GHG Inventory CH4 emissions'!Q36*'Global Warming Potential'!$C$5+'GHG Inventory N2O emissions'!Q36*'Global Warming Potential'!$C$6+'GHG Inventory HFC emissions'!Q36</f>
        <v>42.868912308103681</v>
      </c>
      <c r="R36" s="12">
        <f>'GHG Inventory CO2 emissions'!R36*'Global Warming Potential'!$C$4+'GHG Inventory CH4 emissions'!R36*'Global Warming Potential'!$C$5+'GHG Inventory N2O emissions'!R36*'Global Warming Potential'!$C$6+'GHG Inventory HFC emissions'!R36</f>
        <v>45.342120356797444</v>
      </c>
      <c r="S36" s="12">
        <f>'GHG Inventory CO2 emissions'!S36*'Global Warming Potential'!$C$4+'GHG Inventory CH4 emissions'!S36*'Global Warming Potential'!$C$5+'GHG Inventory N2O emissions'!S36*'Global Warming Potential'!$C$6+'GHG Inventory HFC emissions'!S36</f>
        <v>42.868912308103681</v>
      </c>
    </row>
    <row r="37" spans="2:21" x14ac:dyDescent="0.35">
      <c r="B37" s="5" t="s">
        <v>7</v>
      </c>
      <c r="C37" s="12">
        <f>'GHG Inventory CO2 emissions'!C37*'Global Warming Potential'!$C$4+'GHG Inventory CH4 emissions'!C37*'Global Warming Potential'!$C$5+'GHG Inventory N2O emissions'!C37*'Global Warming Potential'!$C$6+'GHG Inventory HFC emissions'!C37</f>
        <v>0</v>
      </c>
      <c r="D37" s="12">
        <f>'GHG Inventory CO2 emissions'!D37*'Global Warming Potential'!$C$4+'GHG Inventory CH4 emissions'!D37*'Global Warming Potential'!$C$5+'GHG Inventory N2O emissions'!D37*'Global Warming Potential'!$C$6+'GHG Inventory HFC emissions'!D37</f>
        <v>0</v>
      </c>
      <c r="E37" s="12">
        <f>'GHG Inventory CO2 emissions'!E37*'Global Warming Potential'!$C$4+'GHG Inventory CH4 emissions'!E37*'Global Warming Potential'!$C$5+'GHG Inventory N2O emissions'!E37*'Global Warming Potential'!$C$6+'GHG Inventory HFC emissions'!E37</f>
        <v>0</v>
      </c>
      <c r="F37" s="12">
        <f>'GHG Inventory CO2 emissions'!F37*'Global Warming Potential'!$C$4+'GHG Inventory CH4 emissions'!F37*'Global Warming Potential'!$C$5+'GHG Inventory N2O emissions'!F37*'Global Warming Potential'!$C$6+'GHG Inventory HFC emissions'!F37</f>
        <v>0</v>
      </c>
      <c r="G37" s="12">
        <f>'GHG Inventory CO2 emissions'!G37*'Global Warming Potential'!$C$4+'GHG Inventory CH4 emissions'!G37*'Global Warming Potential'!$C$5+'GHG Inventory N2O emissions'!G37*'Global Warming Potential'!$C$6+'GHG Inventory HFC emissions'!G37</f>
        <v>0</v>
      </c>
      <c r="H37" s="12">
        <f>'GHG Inventory CO2 emissions'!H37*'Global Warming Potential'!$C$4+'GHG Inventory CH4 emissions'!H37*'Global Warming Potential'!$C$5+'GHG Inventory N2O emissions'!H37*'Global Warming Potential'!$C$6+'GHG Inventory HFC emissions'!H37</f>
        <v>0</v>
      </c>
      <c r="I37" s="12">
        <f>'GHG Inventory CO2 emissions'!I37*'Global Warming Potential'!$C$4+'GHG Inventory CH4 emissions'!I37*'Global Warming Potential'!$C$5+'GHG Inventory N2O emissions'!I37*'Global Warming Potential'!$C$6+'GHG Inventory HFC emissions'!I37</f>
        <v>0</v>
      </c>
      <c r="J37" s="12">
        <f>'GHG Inventory CO2 emissions'!J37*'Global Warming Potential'!$C$4+'GHG Inventory CH4 emissions'!J37*'Global Warming Potential'!$C$5+'GHG Inventory N2O emissions'!J37*'Global Warming Potential'!$C$6+'GHG Inventory HFC emissions'!J37</f>
        <v>0</v>
      </c>
      <c r="K37" s="12">
        <f>'GHG Inventory CO2 emissions'!K37*'Global Warming Potential'!$C$4+'GHG Inventory CH4 emissions'!K37*'Global Warming Potential'!$C$5+'GHG Inventory N2O emissions'!K37*'Global Warming Potential'!$C$6+'GHG Inventory HFC emissions'!K37</f>
        <v>0</v>
      </c>
      <c r="L37" s="12">
        <f>'GHG Inventory CO2 emissions'!L37*'Global Warming Potential'!$C$4+'GHG Inventory CH4 emissions'!L37*'Global Warming Potential'!$C$5+'GHG Inventory N2O emissions'!L37*'Global Warming Potential'!$C$6+'GHG Inventory HFC emissions'!L37</f>
        <v>0</v>
      </c>
      <c r="M37" s="12">
        <f>'GHG Inventory CO2 emissions'!M37*'Global Warming Potential'!$C$4+'GHG Inventory CH4 emissions'!M37*'Global Warming Potential'!$C$5+'GHG Inventory N2O emissions'!M37*'Global Warming Potential'!$C$6+'GHG Inventory HFC emissions'!M37</f>
        <v>0</v>
      </c>
      <c r="N37" s="12">
        <f>'GHG Inventory CO2 emissions'!N37*'Global Warming Potential'!$C$4+'GHG Inventory CH4 emissions'!N37*'Global Warming Potential'!$C$5+'GHG Inventory N2O emissions'!N37*'Global Warming Potential'!$C$6+'GHG Inventory HFC emissions'!N37</f>
        <v>0</v>
      </c>
      <c r="O37" s="12">
        <f>'GHG Inventory CO2 emissions'!O37*'Global Warming Potential'!$C$4+'GHG Inventory CH4 emissions'!O37*'Global Warming Potential'!$C$5+'GHG Inventory N2O emissions'!O37*'Global Warming Potential'!$C$6+'GHG Inventory HFC emissions'!O37</f>
        <v>0</v>
      </c>
      <c r="P37" s="12">
        <f>'GHG Inventory CO2 emissions'!P37*'Global Warming Potential'!$C$4+'GHG Inventory CH4 emissions'!P37*'Global Warming Potential'!$C$5+'GHG Inventory N2O emissions'!P37*'Global Warming Potential'!$C$6+'GHG Inventory HFC emissions'!P37</f>
        <v>0.77169420239999997</v>
      </c>
      <c r="Q37" s="12">
        <f>'GHG Inventory CO2 emissions'!Q37*'Global Warming Potential'!$C$4+'GHG Inventory CH4 emissions'!Q37*'Global Warming Potential'!$C$5+'GHG Inventory N2O emissions'!Q37*'Global Warming Potential'!$C$6+'GHG Inventory HFC emissions'!Q37</f>
        <v>0.80758695600000008</v>
      </c>
      <c r="R37" s="12">
        <f>'GHG Inventory CO2 emissions'!R37*'Global Warming Potential'!$C$4+'GHG Inventory CH4 emissions'!R37*'Global Warming Potential'!$C$5+'GHG Inventory N2O emissions'!R37*'Global Warming Potential'!$C$6+'GHG Inventory HFC emissions'!R37</f>
        <v>0.85245289799999979</v>
      </c>
      <c r="S37" s="12">
        <f>'GHG Inventory CO2 emissions'!S37*'Global Warming Potential'!$C$4+'GHG Inventory CH4 emissions'!S37*'Global Warming Potential'!$C$5+'GHG Inventory N2O emissions'!S37*'Global Warming Potential'!$C$6+'GHG Inventory HFC emissions'!S37</f>
        <v>0.87339033759999996</v>
      </c>
      <c r="T37" s="24">
        <f>S37/$S$4</f>
        <v>2.0881433198457415E-4</v>
      </c>
    </row>
    <row r="38" spans="2:21" x14ac:dyDescent="0.35">
      <c r="B38" s="7" t="s">
        <v>131</v>
      </c>
      <c r="C38" s="12">
        <f>'GHG Inventory CO2 emissions'!C38*'Global Warming Potential'!$C$4+'GHG Inventory CH4 emissions'!C38*'Global Warming Potential'!$C$5+'GHG Inventory N2O emissions'!C38*'Global Warming Potential'!$C$6+'GHG Inventory HFC emissions'!C38</f>
        <v>0</v>
      </c>
      <c r="D38" s="12">
        <f>'GHG Inventory CO2 emissions'!D38*'Global Warming Potential'!$C$4+'GHG Inventory CH4 emissions'!D38*'Global Warming Potential'!$C$5+'GHG Inventory N2O emissions'!D38*'Global Warming Potential'!$C$6+'GHG Inventory HFC emissions'!D38</f>
        <v>0</v>
      </c>
      <c r="E38" s="12">
        <f>'GHG Inventory CO2 emissions'!E38*'Global Warming Potential'!$C$4+'GHG Inventory CH4 emissions'!E38*'Global Warming Potential'!$C$5+'GHG Inventory N2O emissions'!E38*'Global Warming Potential'!$C$6+'GHG Inventory HFC emissions'!E38</f>
        <v>0</v>
      </c>
      <c r="F38" s="12">
        <f>'GHG Inventory CO2 emissions'!F38*'Global Warming Potential'!$C$4+'GHG Inventory CH4 emissions'!F38*'Global Warming Potential'!$C$5+'GHG Inventory N2O emissions'!F38*'Global Warming Potential'!$C$6+'GHG Inventory HFC emissions'!F38</f>
        <v>0</v>
      </c>
      <c r="G38" s="12">
        <f>'GHG Inventory CO2 emissions'!G38*'Global Warming Potential'!$C$4+'GHG Inventory CH4 emissions'!G38*'Global Warming Potential'!$C$5+'GHG Inventory N2O emissions'!G38*'Global Warming Potential'!$C$6+'GHG Inventory HFC emissions'!G38</f>
        <v>0</v>
      </c>
      <c r="H38" s="12">
        <f>'GHG Inventory CO2 emissions'!H38*'Global Warming Potential'!$C$4+'GHG Inventory CH4 emissions'!H38*'Global Warming Potential'!$C$5+'GHG Inventory N2O emissions'!H38*'Global Warming Potential'!$C$6+'GHG Inventory HFC emissions'!H38</f>
        <v>0</v>
      </c>
      <c r="I38" s="12">
        <f>'GHG Inventory CO2 emissions'!I38*'Global Warming Potential'!$C$4+'GHG Inventory CH4 emissions'!I38*'Global Warming Potential'!$C$5+'GHG Inventory N2O emissions'!I38*'Global Warming Potential'!$C$6+'GHG Inventory HFC emissions'!I38</f>
        <v>0</v>
      </c>
      <c r="J38" s="12">
        <f>'GHG Inventory CO2 emissions'!J38*'Global Warming Potential'!$C$4+'GHG Inventory CH4 emissions'!J38*'Global Warming Potential'!$C$5+'GHG Inventory N2O emissions'!J38*'Global Warming Potential'!$C$6+'GHG Inventory HFC emissions'!J38</f>
        <v>0</v>
      </c>
      <c r="K38" s="12">
        <f>'GHG Inventory CO2 emissions'!K38*'Global Warming Potential'!$C$4+'GHG Inventory CH4 emissions'!K38*'Global Warming Potential'!$C$5+'GHG Inventory N2O emissions'!K38*'Global Warming Potential'!$C$6+'GHG Inventory HFC emissions'!K38</f>
        <v>0</v>
      </c>
      <c r="L38" s="12">
        <f>'GHG Inventory CO2 emissions'!L38*'Global Warming Potential'!$C$4+'GHG Inventory CH4 emissions'!L38*'Global Warming Potential'!$C$5+'GHG Inventory N2O emissions'!L38*'Global Warming Potential'!$C$6+'GHG Inventory HFC emissions'!L38</f>
        <v>0</v>
      </c>
      <c r="M38" s="12">
        <f>'GHG Inventory CO2 emissions'!M38*'Global Warming Potential'!$C$4+'GHG Inventory CH4 emissions'!M38*'Global Warming Potential'!$C$5+'GHG Inventory N2O emissions'!M38*'Global Warming Potential'!$C$6+'GHG Inventory HFC emissions'!M38</f>
        <v>0</v>
      </c>
      <c r="N38" s="12">
        <f>'GHG Inventory CO2 emissions'!N38*'Global Warming Potential'!$C$4+'GHG Inventory CH4 emissions'!N38*'Global Warming Potential'!$C$5+'GHG Inventory N2O emissions'!N38*'Global Warming Potential'!$C$6+'GHG Inventory HFC emissions'!N38</f>
        <v>0</v>
      </c>
      <c r="O38" s="12">
        <f>'GHG Inventory CO2 emissions'!O38*'Global Warming Potential'!$C$4+'GHG Inventory CH4 emissions'!O38*'Global Warming Potential'!$C$5+'GHG Inventory N2O emissions'!O38*'Global Warming Potential'!$C$6+'GHG Inventory HFC emissions'!O38</f>
        <v>0</v>
      </c>
      <c r="P38" s="12">
        <f>'GHG Inventory CO2 emissions'!P38*'Global Warming Potential'!$C$4+'GHG Inventory CH4 emissions'!P38*'Global Warming Potential'!$C$5+'GHG Inventory N2O emissions'!P38*'Global Warming Potential'!$C$6+'GHG Inventory HFC emissions'!P38</f>
        <v>0.77169420239999997</v>
      </c>
      <c r="Q38" s="12">
        <f>'GHG Inventory CO2 emissions'!Q38*'Global Warming Potential'!$C$4+'GHG Inventory CH4 emissions'!Q38*'Global Warming Potential'!$C$5+'GHG Inventory N2O emissions'!Q38*'Global Warming Potential'!$C$6+'GHG Inventory HFC emissions'!Q38</f>
        <v>0.80758695600000008</v>
      </c>
      <c r="R38" s="12">
        <f>'GHG Inventory CO2 emissions'!R38*'Global Warming Potential'!$C$4+'GHG Inventory CH4 emissions'!R38*'Global Warming Potential'!$C$5+'GHG Inventory N2O emissions'!R38*'Global Warming Potential'!$C$6+'GHG Inventory HFC emissions'!R38</f>
        <v>0.85245289799999979</v>
      </c>
      <c r="S38" s="12">
        <f>'GHG Inventory CO2 emissions'!S38*'Global Warming Potential'!$C$4+'GHG Inventory CH4 emissions'!S38*'Global Warming Potential'!$C$5+'GHG Inventory N2O emissions'!S38*'Global Warming Potential'!$C$6+'GHG Inventory HFC emissions'!S38</f>
        <v>0.87339033759999996</v>
      </c>
    </row>
    <row r="39" spans="2:21" s="1" customFormat="1" x14ac:dyDescent="0.35">
      <c r="B39" s="4" t="s">
        <v>8</v>
      </c>
      <c r="C39" s="11">
        <f>'GHG Inventory CO2 emissions'!C39*'Global Warming Potential'!$C$4+'GHG Inventory CH4 emissions'!C39*'Global Warming Potential'!$C$5+'GHG Inventory N2O emissions'!C39*'Global Warming Potential'!$C$6+'GHG Inventory HFC emissions'!C39</f>
        <v>0</v>
      </c>
      <c r="D39" s="11">
        <f>'GHG Inventory CO2 emissions'!D39*'Global Warming Potential'!$C$4+'GHG Inventory CH4 emissions'!D39*'Global Warming Potential'!$C$5+'GHG Inventory N2O emissions'!D39*'Global Warming Potential'!$C$6+'GHG Inventory HFC emissions'!D39</f>
        <v>0</v>
      </c>
      <c r="E39" s="11">
        <f>'GHG Inventory CO2 emissions'!E39*'Global Warming Potential'!$C$4+'GHG Inventory CH4 emissions'!E39*'Global Warming Potential'!$C$5+'GHG Inventory N2O emissions'!E39*'Global Warming Potential'!$C$6+'GHG Inventory HFC emissions'!E39</f>
        <v>0</v>
      </c>
      <c r="F39" s="11">
        <f>'GHG Inventory CO2 emissions'!F39*'Global Warming Potential'!$C$4+'GHG Inventory CH4 emissions'!F39*'Global Warming Potential'!$C$5+'GHG Inventory N2O emissions'!F39*'Global Warming Potential'!$C$6+'GHG Inventory HFC emissions'!F39</f>
        <v>0</v>
      </c>
      <c r="G39" s="11">
        <f>'GHG Inventory CO2 emissions'!G39*'Global Warming Potential'!$C$4+'GHG Inventory CH4 emissions'!G39*'Global Warming Potential'!$C$5+'GHG Inventory N2O emissions'!G39*'Global Warming Potential'!$C$6+'GHG Inventory HFC emissions'!G39</f>
        <v>0</v>
      </c>
      <c r="H39" s="11">
        <f>'GHG Inventory CO2 emissions'!H39*'Global Warming Potential'!$C$4+'GHG Inventory CH4 emissions'!H39*'Global Warming Potential'!$C$5+'GHG Inventory N2O emissions'!H39*'Global Warming Potential'!$C$6+'GHG Inventory HFC emissions'!H39</f>
        <v>0</v>
      </c>
      <c r="I39" s="11">
        <f>'GHG Inventory CO2 emissions'!I39*'Global Warming Potential'!$C$4+'GHG Inventory CH4 emissions'!I39*'Global Warming Potential'!$C$5+'GHG Inventory N2O emissions'!I39*'Global Warming Potential'!$C$6+'GHG Inventory HFC emissions'!I39</f>
        <v>0</v>
      </c>
      <c r="J39" s="11">
        <f>'GHG Inventory CO2 emissions'!J39*'Global Warming Potential'!$C$4+'GHG Inventory CH4 emissions'!J39*'Global Warming Potential'!$C$5+'GHG Inventory N2O emissions'!J39*'Global Warming Potential'!$C$6+'GHG Inventory HFC emissions'!J39</f>
        <v>0</v>
      </c>
      <c r="K39" s="11">
        <f>'GHG Inventory CO2 emissions'!K39*'Global Warming Potential'!$C$4+'GHG Inventory CH4 emissions'!K39*'Global Warming Potential'!$C$5+'GHG Inventory N2O emissions'!K39*'Global Warming Potential'!$C$6+'GHG Inventory HFC emissions'!K39</f>
        <v>0</v>
      </c>
      <c r="L39" s="11">
        <f>'GHG Inventory CO2 emissions'!L39*'Global Warming Potential'!$C$4+'GHG Inventory CH4 emissions'!L39*'Global Warming Potential'!$C$5+'GHG Inventory N2O emissions'!L39*'Global Warming Potential'!$C$6+'GHG Inventory HFC emissions'!L39</f>
        <v>0</v>
      </c>
      <c r="M39" s="11">
        <f>'GHG Inventory CO2 emissions'!M39*'Global Warming Potential'!$C$4+'GHG Inventory CH4 emissions'!M39*'Global Warming Potential'!$C$5+'GHG Inventory N2O emissions'!M39*'Global Warming Potential'!$C$6+'GHG Inventory HFC emissions'!M39</f>
        <v>0</v>
      </c>
      <c r="N39" s="11">
        <f>'GHG Inventory CO2 emissions'!N39*'Global Warming Potential'!$C$4+'GHG Inventory CH4 emissions'!N39*'Global Warming Potential'!$C$5+'GHG Inventory N2O emissions'!N39*'Global Warming Potential'!$C$6+'GHG Inventory HFC emissions'!N39</f>
        <v>0</v>
      </c>
      <c r="O39" s="11">
        <f>'GHG Inventory CO2 emissions'!O39*'Global Warming Potential'!$C$4+'GHG Inventory CH4 emissions'!O39*'Global Warming Potential'!$C$5+'GHG Inventory N2O emissions'!O39*'Global Warming Potential'!$C$6+'GHG Inventory HFC emissions'!O39</f>
        <v>0</v>
      </c>
      <c r="P39" s="11">
        <f>'GHG Inventory CO2 emissions'!P39*'Global Warming Potential'!$C$4+'GHG Inventory CH4 emissions'!P39*'Global Warming Potential'!$C$5+'GHG Inventory N2O emissions'!P39*'Global Warming Potential'!$C$6+'GHG Inventory HFC emissions'!P39</f>
        <v>0</v>
      </c>
      <c r="Q39" s="11">
        <f>'GHG Inventory CO2 emissions'!Q39*'Global Warming Potential'!$C$4+'GHG Inventory CH4 emissions'!Q39*'Global Warming Potential'!$C$5+'GHG Inventory N2O emissions'!Q39*'Global Warming Potential'!$C$6+'GHG Inventory HFC emissions'!Q39</f>
        <v>0</v>
      </c>
      <c r="R39" s="11">
        <f>'GHG Inventory CO2 emissions'!R39*'Global Warming Potential'!$C$4+'GHG Inventory CH4 emissions'!R39*'Global Warming Potential'!$C$5+'GHG Inventory N2O emissions'!R39*'Global Warming Potential'!$C$6+'GHG Inventory HFC emissions'!R39</f>
        <v>0</v>
      </c>
      <c r="S39" s="11">
        <f>'GHG Inventory CO2 emissions'!S39*'Global Warming Potential'!$C$4+'GHG Inventory CH4 emissions'!S39*'Global Warming Potential'!$C$5+'GHG Inventory N2O emissions'!S39*'Global Warming Potential'!$C$6+'GHG Inventory HFC emissions'!S39</f>
        <v>0</v>
      </c>
    </row>
    <row r="40" spans="2:21" x14ac:dyDescent="0.35">
      <c r="B40" s="5" t="s">
        <v>9</v>
      </c>
      <c r="C40" s="12">
        <f>'GHG Inventory CO2 emissions'!C40*'Global Warming Potential'!$C$4+'GHG Inventory CH4 emissions'!C40*'Global Warming Potential'!$C$5+'GHG Inventory N2O emissions'!C40*'Global Warming Potential'!$C$6+'GHG Inventory HFC emissions'!C40</f>
        <v>0</v>
      </c>
      <c r="D40" s="12">
        <f>'GHG Inventory CO2 emissions'!D40*'Global Warming Potential'!$C$4+'GHG Inventory CH4 emissions'!D40*'Global Warming Potential'!$C$5+'GHG Inventory N2O emissions'!D40*'Global Warming Potential'!$C$6+'GHG Inventory HFC emissions'!D40</f>
        <v>0</v>
      </c>
      <c r="E40" s="12">
        <f>'GHG Inventory CO2 emissions'!E40*'Global Warming Potential'!$C$4+'GHG Inventory CH4 emissions'!E40*'Global Warming Potential'!$C$5+'GHG Inventory N2O emissions'!E40*'Global Warming Potential'!$C$6+'GHG Inventory HFC emissions'!E40</f>
        <v>0</v>
      </c>
      <c r="F40" s="12">
        <f>'GHG Inventory CO2 emissions'!F40*'Global Warming Potential'!$C$4+'GHG Inventory CH4 emissions'!F40*'Global Warming Potential'!$C$5+'GHG Inventory N2O emissions'!F40*'Global Warming Potential'!$C$6+'GHG Inventory HFC emissions'!F40</f>
        <v>0</v>
      </c>
      <c r="G40" s="12">
        <f>'GHG Inventory CO2 emissions'!G40*'Global Warming Potential'!$C$4+'GHG Inventory CH4 emissions'!G40*'Global Warming Potential'!$C$5+'GHG Inventory N2O emissions'!G40*'Global Warming Potential'!$C$6+'GHG Inventory HFC emissions'!G40</f>
        <v>0</v>
      </c>
      <c r="H40" s="12">
        <f>'GHG Inventory CO2 emissions'!H40*'Global Warming Potential'!$C$4+'GHG Inventory CH4 emissions'!H40*'Global Warming Potential'!$C$5+'GHG Inventory N2O emissions'!H40*'Global Warming Potential'!$C$6+'GHG Inventory HFC emissions'!H40</f>
        <v>0</v>
      </c>
      <c r="I40" s="12">
        <f>'GHG Inventory CO2 emissions'!I40*'Global Warming Potential'!$C$4+'GHG Inventory CH4 emissions'!I40*'Global Warming Potential'!$C$5+'GHG Inventory N2O emissions'!I40*'Global Warming Potential'!$C$6+'GHG Inventory HFC emissions'!I40</f>
        <v>0</v>
      </c>
      <c r="J40" s="12">
        <f>'GHG Inventory CO2 emissions'!J40*'Global Warming Potential'!$C$4+'GHG Inventory CH4 emissions'!J40*'Global Warming Potential'!$C$5+'GHG Inventory N2O emissions'!J40*'Global Warming Potential'!$C$6+'GHG Inventory HFC emissions'!J40</f>
        <v>0</v>
      </c>
      <c r="K40" s="12">
        <f>'GHG Inventory CO2 emissions'!K40*'Global Warming Potential'!$C$4+'GHG Inventory CH4 emissions'!K40*'Global Warming Potential'!$C$5+'GHG Inventory N2O emissions'!K40*'Global Warming Potential'!$C$6+'GHG Inventory HFC emissions'!K40</f>
        <v>0</v>
      </c>
      <c r="L40" s="12">
        <f>'GHG Inventory CO2 emissions'!L40*'Global Warming Potential'!$C$4+'GHG Inventory CH4 emissions'!L40*'Global Warming Potential'!$C$5+'GHG Inventory N2O emissions'!L40*'Global Warming Potential'!$C$6+'GHG Inventory HFC emissions'!L40</f>
        <v>0</v>
      </c>
      <c r="M40" s="12">
        <f>'GHG Inventory CO2 emissions'!M40*'Global Warming Potential'!$C$4+'GHG Inventory CH4 emissions'!M40*'Global Warming Potential'!$C$5+'GHG Inventory N2O emissions'!M40*'Global Warming Potential'!$C$6+'GHG Inventory HFC emissions'!M40</f>
        <v>0</v>
      </c>
      <c r="N40" s="12">
        <f>'GHG Inventory CO2 emissions'!N40*'Global Warming Potential'!$C$4+'GHG Inventory CH4 emissions'!N40*'Global Warming Potential'!$C$5+'GHG Inventory N2O emissions'!N40*'Global Warming Potential'!$C$6+'GHG Inventory HFC emissions'!N40</f>
        <v>0</v>
      </c>
      <c r="O40" s="12">
        <f>'GHG Inventory CO2 emissions'!O40*'Global Warming Potential'!$C$4+'GHG Inventory CH4 emissions'!O40*'Global Warming Potential'!$C$5+'GHG Inventory N2O emissions'!O40*'Global Warming Potential'!$C$6+'GHG Inventory HFC emissions'!O40</f>
        <v>0</v>
      </c>
      <c r="P40" s="12">
        <f>'GHG Inventory CO2 emissions'!P40*'Global Warming Potential'!$C$4+'GHG Inventory CH4 emissions'!P40*'Global Warming Potential'!$C$5+'GHG Inventory N2O emissions'!P40*'Global Warming Potential'!$C$6+'GHG Inventory HFC emissions'!P40</f>
        <v>0</v>
      </c>
      <c r="Q40" s="12">
        <f>'GHG Inventory CO2 emissions'!Q40*'Global Warming Potential'!$C$4+'GHG Inventory CH4 emissions'!Q40*'Global Warming Potential'!$C$5+'GHG Inventory N2O emissions'!Q40*'Global Warming Potential'!$C$6+'GHG Inventory HFC emissions'!Q40</f>
        <v>0</v>
      </c>
      <c r="R40" s="12">
        <f>'GHG Inventory CO2 emissions'!R40*'Global Warming Potential'!$C$4+'GHG Inventory CH4 emissions'!R40*'Global Warming Potential'!$C$5+'GHG Inventory N2O emissions'!R40*'Global Warming Potential'!$C$6+'GHG Inventory HFC emissions'!R40</f>
        <v>0</v>
      </c>
      <c r="S40" s="12">
        <f>'GHG Inventory CO2 emissions'!S40*'Global Warming Potential'!$C$4+'GHG Inventory CH4 emissions'!S40*'Global Warming Potential'!$C$5+'GHG Inventory N2O emissions'!S40*'Global Warming Potential'!$C$6+'GHG Inventory HFC emissions'!S40</f>
        <v>0</v>
      </c>
    </row>
    <row r="41" spans="2:21" x14ac:dyDescent="0.35">
      <c r="B41" s="5" t="s">
        <v>10</v>
      </c>
      <c r="C41" s="12">
        <f>'GHG Inventory CO2 emissions'!C41*'Global Warming Potential'!$C$4+'GHG Inventory CH4 emissions'!C41*'Global Warming Potential'!$C$5+'GHG Inventory N2O emissions'!C41*'Global Warming Potential'!$C$6+'GHG Inventory HFC emissions'!C41</f>
        <v>0</v>
      </c>
      <c r="D41" s="12">
        <f>'GHG Inventory CO2 emissions'!D41*'Global Warming Potential'!$C$4+'GHG Inventory CH4 emissions'!D41*'Global Warming Potential'!$C$5+'GHG Inventory N2O emissions'!D41*'Global Warming Potential'!$C$6+'GHG Inventory HFC emissions'!D41</f>
        <v>0</v>
      </c>
      <c r="E41" s="12">
        <f>'GHG Inventory CO2 emissions'!E41*'Global Warming Potential'!$C$4+'GHG Inventory CH4 emissions'!E41*'Global Warming Potential'!$C$5+'GHG Inventory N2O emissions'!E41*'Global Warming Potential'!$C$6+'GHG Inventory HFC emissions'!E41</f>
        <v>0</v>
      </c>
      <c r="F41" s="12">
        <f>'GHG Inventory CO2 emissions'!F41*'Global Warming Potential'!$C$4+'GHG Inventory CH4 emissions'!F41*'Global Warming Potential'!$C$5+'GHG Inventory N2O emissions'!F41*'Global Warming Potential'!$C$6+'GHG Inventory HFC emissions'!F41</f>
        <v>0</v>
      </c>
      <c r="G41" s="12">
        <f>'GHG Inventory CO2 emissions'!G41*'Global Warming Potential'!$C$4+'GHG Inventory CH4 emissions'!G41*'Global Warming Potential'!$C$5+'GHG Inventory N2O emissions'!G41*'Global Warming Potential'!$C$6+'GHG Inventory HFC emissions'!G41</f>
        <v>0</v>
      </c>
      <c r="H41" s="12">
        <f>'GHG Inventory CO2 emissions'!H41*'Global Warming Potential'!$C$4+'GHG Inventory CH4 emissions'!H41*'Global Warming Potential'!$C$5+'GHG Inventory N2O emissions'!H41*'Global Warming Potential'!$C$6+'GHG Inventory HFC emissions'!H41</f>
        <v>0</v>
      </c>
      <c r="I41" s="12">
        <f>'GHG Inventory CO2 emissions'!I41*'Global Warming Potential'!$C$4+'GHG Inventory CH4 emissions'!I41*'Global Warming Potential'!$C$5+'GHG Inventory N2O emissions'!I41*'Global Warming Potential'!$C$6+'GHG Inventory HFC emissions'!I41</f>
        <v>0</v>
      </c>
      <c r="J41" s="12">
        <f>'GHG Inventory CO2 emissions'!J41*'Global Warming Potential'!$C$4+'GHG Inventory CH4 emissions'!J41*'Global Warming Potential'!$C$5+'GHG Inventory N2O emissions'!J41*'Global Warming Potential'!$C$6+'GHG Inventory HFC emissions'!J41</f>
        <v>0</v>
      </c>
      <c r="K41" s="12">
        <f>'GHG Inventory CO2 emissions'!K41*'Global Warming Potential'!$C$4+'GHG Inventory CH4 emissions'!K41*'Global Warming Potential'!$C$5+'GHG Inventory N2O emissions'!K41*'Global Warming Potential'!$C$6+'GHG Inventory HFC emissions'!K41</f>
        <v>0</v>
      </c>
      <c r="L41" s="12">
        <f>'GHG Inventory CO2 emissions'!L41*'Global Warming Potential'!$C$4+'GHG Inventory CH4 emissions'!L41*'Global Warming Potential'!$C$5+'GHG Inventory N2O emissions'!L41*'Global Warming Potential'!$C$6+'GHG Inventory HFC emissions'!L41</f>
        <v>0</v>
      </c>
      <c r="M41" s="12">
        <f>'GHG Inventory CO2 emissions'!M41*'Global Warming Potential'!$C$4+'GHG Inventory CH4 emissions'!M41*'Global Warming Potential'!$C$5+'GHG Inventory N2O emissions'!M41*'Global Warming Potential'!$C$6+'GHG Inventory HFC emissions'!M41</f>
        <v>0</v>
      </c>
      <c r="N41" s="12">
        <f>'GHG Inventory CO2 emissions'!N41*'Global Warming Potential'!$C$4+'GHG Inventory CH4 emissions'!N41*'Global Warming Potential'!$C$5+'GHG Inventory N2O emissions'!N41*'Global Warming Potential'!$C$6+'GHG Inventory HFC emissions'!N41</f>
        <v>0</v>
      </c>
      <c r="O41" s="12">
        <f>'GHG Inventory CO2 emissions'!O41*'Global Warming Potential'!$C$4+'GHG Inventory CH4 emissions'!O41*'Global Warming Potential'!$C$5+'GHG Inventory N2O emissions'!O41*'Global Warming Potential'!$C$6+'GHG Inventory HFC emissions'!O41</f>
        <v>0</v>
      </c>
      <c r="P41" s="12">
        <f>'GHG Inventory CO2 emissions'!P41*'Global Warming Potential'!$C$4+'GHG Inventory CH4 emissions'!P41*'Global Warming Potential'!$C$5+'GHG Inventory N2O emissions'!P41*'Global Warming Potential'!$C$6+'GHG Inventory HFC emissions'!P41</f>
        <v>0</v>
      </c>
      <c r="Q41" s="12">
        <f>'GHG Inventory CO2 emissions'!Q41*'Global Warming Potential'!$C$4+'GHG Inventory CH4 emissions'!Q41*'Global Warming Potential'!$C$5+'GHG Inventory N2O emissions'!Q41*'Global Warming Potential'!$C$6+'GHG Inventory HFC emissions'!Q41</f>
        <v>0</v>
      </c>
      <c r="R41" s="12">
        <f>'GHG Inventory CO2 emissions'!R41*'Global Warming Potential'!$C$4+'GHG Inventory CH4 emissions'!R41*'Global Warming Potential'!$C$5+'GHG Inventory N2O emissions'!R41*'Global Warming Potential'!$C$6+'GHG Inventory HFC emissions'!R41</f>
        <v>0</v>
      </c>
      <c r="S41" s="12">
        <f>'GHG Inventory CO2 emissions'!S41*'Global Warming Potential'!$C$4+'GHG Inventory CH4 emissions'!S41*'Global Warming Potential'!$C$5+'GHG Inventory N2O emissions'!S41*'Global Warming Potential'!$C$6+'GHG Inventory HFC emissions'!S41</f>
        <v>0</v>
      </c>
    </row>
    <row r="42" spans="2:21" x14ac:dyDescent="0.35">
      <c r="B42" s="5" t="s">
        <v>11</v>
      </c>
      <c r="C42" s="12">
        <f>'GHG Inventory CO2 emissions'!C42*'Global Warming Potential'!$C$4+'GHG Inventory CH4 emissions'!C42*'Global Warming Potential'!$C$5+'GHG Inventory N2O emissions'!C42*'Global Warming Potential'!$C$6+'GHG Inventory HFC emissions'!C42</f>
        <v>0</v>
      </c>
      <c r="D42" s="12">
        <f>'GHG Inventory CO2 emissions'!D42*'Global Warming Potential'!$C$4+'GHG Inventory CH4 emissions'!D42*'Global Warming Potential'!$C$5+'GHG Inventory N2O emissions'!D42*'Global Warming Potential'!$C$6+'GHG Inventory HFC emissions'!D42</f>
        <v>0</v>
      </c>
      <c r="E42" s="12">
        <f>'GHG Inventory CO2 emissions'!E42*'Global Warming Potential'!$C$4+'GHG Inventory CH4 emissions'!E42*'Global Warming Potential'!$C$5+'GHG Inventory N2O emissions'!E42*'Global Warming Potential'!$C$6+'GHG Inventory HFC emissions'!E42</f>
        <v>0</v>
      </c>
      <c r="F42" s="12">
        <f>'GHG Inventory CO2 emissions'!F42*'Global Warming Potential'!$C$4+'GHG Inventory CH4 emissions'!F42*'Global Warming Potential'!$C$5+'GHG Inventory N2O emissions'!F42*'Global Warming Potential'!$C$6+'GHG Inventory HFC emissions'!F42</f>
        <v>0</v>
      </c>
      <c r="G42" s="12">
        <f>'GHG Inventory CO2 emissions'!G42*'Global Warming Potential'!$C$4+'GHG Inventory CH4 emissions'!G42*'Global Warming Potential'!$C$5+'GHG Inventory N2O emissions'!G42*'Global Warming Potential'!$C$6+'GHG Inventory HFC emissions'!G42</f>
        <v>0</v>
      </c>
      <c r="H42" s="12">
        <f>'GHG Inventory CO2 emissions'!H42*'Global Warming Potential'!$C$4+'GHG Inventory CH4 emissions'!H42*'Global Warming Potential'!$C$5+'GHG Inventory N2O emissions'!H42*'Global Warming Potential'!$C$6+'GHG Inventory HFC emissions'!H42</f>
        <v>0</v>
      </c>
      <c r="I42" s="12">
        <f>'GHG Inventory CO2 emissions'!I42*'Global Warming Potential'!$C$4+'GHG Inventory CH4 emissions'!I42*'Global Warming Potential'!$C$5+'GHG Inventory N2O emissions'!I42*'Global Warming Potential'!$C$6+'GHG Inventory HFC emissions'!I42</f>
        <v>0</v>
      </c>
      <c r="J42" s="12">
        <f>'GHG Inventory CO2 emissions'!J42*'Global Warming Potential'!$C$4+'GHG Inventory CH4 emissions'!J42*'Global Warming Potential'!$C$5+'GHG Inventory N2O emissions'!J42*'Global Warming Potential'!$C$6+'GHG Inventory HFC emissions'!J42</f>
        <v>0</v>
      </c>
      <c r="K42" s="12">
        <f>'GHG Inventory CO2 emissions'!K42*'Global Warming Potential'!$C$4+'GHG Inventory CH4 emissions'!K42*'Global Warming Potential'!$C$5+'GHG Inventory N2O emissions'!K42*'Global Warming Potential'!$C$6+'GHG Inventory HFC emissions'!K42</f>
        <v>0</v>
      </c>
      <c r="L42" s="12">
        <f>'GHG Inventory CO2 emissions'!L42*'Global Warming Potential'!$C$4+'GHG Inventory CH4 emissions'!L42*'Global Warming Potential'!$C$5+'GHG Inventory N2O emissions'!L42*'Global Warming Potential'!$C$6+'GHG Inventory HFC emissions'!L42</f>
        <v>0</v>
      </c>
      <c r="M42" s="12">
        <f>'GHG Inventory CO2 emissions'!M42*'Global Warming Potential'!$C$4+'GHG Inventory CH4 emissions'!M42*'Global Warming Potential'!$C$5+'GHG Inventory N2O emissions'!M42*'Global Warming Potential'!$C$6+'GHG Inventory HFC emissions'!M42</f>
        <v>0</v>
      </c>
      <c r="N42" s="12">
        <f>'GHG Inventory CO2 emissions'!N42*'Global Warming Potential'!$C$4+'GHG Inventory CH4 emissions'!N42*'Global Warming Potential'!$C$5+'GHG Inventory N2O emissions'!N42*'Global Warming Potential'!$C$6+'GHG Inventory HFC emissions'!N42</f>
        <v>0</v>
      </c>
      <c r="O42" s="12">
        <f>'GHG Inventory CO2 emissions'!O42*'Global Warming Potential'!$C$4+'GHG Inventory CH4 emissions'!O42*'Global Warming Potential'!$C$5+'GHG Inventory N2O emissions'!O42*'Global Warming Potential'!$C$6+'GHG Inventory HFC emissions'!O42</f>
        <v>0</v>
      </c>
      <c r="P42" s="12">
        <f>'GHG Inventory CO2 emissions'!P42*'Global Warming Potential'!$C$4+'GHG Inventory CH4 emissions'!P42*'Global Warming Potential'!$C$5+'GHG Inventory N2O emissions'!P42*'Global Warming Potential'!$C$6+'GHG Inventory HFC emissions'!P42</f>
        <v>0</v>
      </c>
      <c r="Q42" s="12">
        <f>'GHG Inventory CO2 emissions'!Q42*'Global Warming Potential'!$C$4+'GHG Inventory CH4 emissions'!Q42*'Global Warming Potential'!$C$5+'GHG Inventory N2O emissions'!Q42*'Global Warming Potential'!$C$6+'GHG Inventory HFC emissions'!Q42</f>
        <v>0</v>
      </c>
      <c r="R42" s="12">
        <f>'GHG Inventory CO2 emissions'!R42*'Global Warming Potential'!$C$4+'GHG Inventory CH4 emissions'!R42*'Global Warming Potential'!$C$5+'GHG Inventory N2O emissions'!R42*'Global Warming Potential'!$C$6+'GHG Inventory HFC emissions'!R42</f>
        <v>0</v>
      </c>
      <c r="S42" s="12">
        <f>'GHG Inventory CO2 emissions'!S42*'Global Warming Potential'!$C$4+'GHG Inventory CH4 emissions'!S42*'Global Warming Potential'!$C$5+'GHG Inventory N2O emissions'!S42*'Global Warming Potential'!$C$6+'GHG Inventory HFC emissions'!S42</f>
        <v>0</v>
      </c>
    </row>
    <row r="43" spans="2:21" s="1" customFormat="1" x14ac:dyDescent="0.35">
      <c r="B43" s="4" t="s">
        <v>12</v>
      </c>
      <c r="C43" s="11">
        <f>'GHG Inventory CO2 emissions'!C43*'Global Warming Potential'!$C$4+'GHG Inventory CH4 emissions'!C43*'Global Warming Potential'!$C$5+'GHG Inventory N2O emissions'!C43*'Global Warming Potential'!$C$6+'GHG Inventory HFC emissions'!C43</f>
        <v>0</v>
      </c>
      <c r="D43" s="11">
        <f>'GHG Inventory CO2 emissions'!D43*'Global Warming Potential'!$C$4+'GHG Inventory CH4 emissions'!D43*'Global Warming Potential'!$C$5+'GHG Inventory N2O emissions'!D43*'Global Warming Potential'!$C$6+'GHG Inventory HFC emissions'!D43</f>
        <v>0</v>
      </c>
      <c r="E43" s="11">
        <f>'GHG Inventory CO2 emissions'!E43*'Global Warming Potential'!$C$4+'GHG Inventory CH4 emissions'!E43*'Global Warming Potential'!$C$5+'GHG Inventory N2O emissions'!E43*'Global Warming Potential'!$C$6+'GHG Inventory HFC emissions'!E43</f>
        <v>0</v>
      </c>
      <c r="F43" s="11">
        <f>'GHG Inventory CO2 emissions'!F43*'Global Warming Potential'!$C$4+'GHG Inventory CH4 emissions'!F43*'Global Warming Potential'!$C$5+'GHG Inventory N2O emissions'!F43*'Global Warming Potential'!$C$6+'GHG Inventory HFC emissions'!F43</f>
        <v>0</v>
      </c>
      <c r="G43" s="11">
        <f>'GHG Inventory CO2 emissions'!G43*'Global Warming Potential'!$C$4+'GHG Inventory CH4 emissions'!G43*'Global Warming Potential'!$C$5+'GHG Inventory N2O emissions'!G43*'Global Warming Potential'!$C$6+'GHG Inventory HFC emissions'!G43</f>
        <v>0</v>
      </c>
      <c r="H43" s="11">
        <f>'GHG Inventory CO2 emissions'!H43*'Global Warming Potential'!$C$4+'GHG Inventory CH4 emissions'!H43*'Global Warming Potential'!$C$5+'GHG Inventory N2O emissions'!H43*'Global Warming Potential'!$C$6+'GHG Inventory HFC emissions'!H43</f>
        <v>0</v>
      </c>
      <c r="I43" s="11">
        <f>'GHG Inventory CO2 emissions'!I43*'Global Warming Potential'!$C$4+'GHG Inventory CH4 emissions'!I43*'Global Warming Potential'!$C$5+'GHG Inventory N2O emissions'!I43*'Global Warming Potential'!$C$6+'GHG Inventory HFC emissions'!I43</f>
        <v>0</v>
      </c>
      <c r="J43" s="11">
        <f>'GHG Inventory CO2 emissions'!J43*'Global Warming Potential'!$C$4+'GHG Inventory CH4 emissions'!J43*'Global Warming Potential'!$C$5+'GHG Inventory N2O emissions'!J43*'Global Warming Potential'!$C$6+'GHG Inventory HFC emissions'!J43</f>
        <v>0</v>
      </c>
      <c r="K43" s="11">
        <f>'GHG Inventory CO2 emissions'!K43*'Global Warming Potential'!$C$4+'GHG Inventory CH4 emissions'!K43*'Global Warming Potential'!$C$5+'GHG Inventory N2O emissions'!K43*'Global Warming Potential'!$C$6+'GHG Inventory HFC emissions'!K43</f>
        <v>0</v>
      </c>
      <c r="L43" s="11">
        <f>'GHG Inventory CO2 emissions'!L43*'Global Warming Potential'!$C$4+'GHG Inventory CH4 emissions'!L43*'Global Warming Potential'!$C$5+'GHG Inventory N2O emissions'!L43*'Global Warming Potential'!$C$6+'GHG Inventory HFC emissions'!L43</f>
        <v>0</v>
      </c>
      <c r="M43" s="11">
        <f>'GHG Inventory CO2 emissions'!M43*'Global Warming Potential'!$C$4+'GHG Inventory CH4 emissions'!M43*'Global Warming Potential'!$C$5+'GHG Inventory N2O emissions'!M43*'Global Warming Potential'!$C$6+'GHG Inventory HFC emissions'!M43</f>
        <v>0</v>
      </c>
      <c r="N43" s="11">
        <f>'GHG Inventory CO2 emissions'!N43*'Global Warming Potential'!$C$4+'GHG Inventory CH4 emissions'!N43*'Global Warming Potential'!$C$5+'GHG Inventory N2O emissions'!N43*'Global Warming Potential'!$C$6+'GHG Inventory HFC emissions'!N43</f>
        <v>0</v>
      </c>
      <c r="O43" s="11">
        <f>'GHG Inventory CO2 emissions'!O43*'Global Warming Potential'!$C$4+'GHG Inventory CH4 emissions'!O43*'Global Warming Potential'!$C$5+'GHG Inventory N2O emissions'!O43*'Global Warming Potential'!$C$6+'GHG Inventory HFC emissions'!O43</f>
        <v>0</v>
      </c>
      <c r="P43" s="11">
        <f>'GHG Inventory CO2 emissions'!P43*'Global Warming Potential'!$C$4+'GHG Inventory CH4 emissions'!P43*'Global Warming Potential'!$C$5+'GHG Inventory N2O emissions'!P43*'Global Warming Potential'!$C$6+'GHG Inventory HFC emissions'!P43</f>
        <v>0</v>
      </c>
      <c r="Q43" s="11">
        <f>'GHG Inventory CO2 emissions'!Q43*'Global Warming Potential'!$C$4+'GHG Inventory CH4 emissions'!Q43*'Global Warming Potential'!$C$5+'GHG Inventory N2O emissions'!Q43*'Global Warming Potential'!$C$6+'GHG Inventory HFC emissions'!Q43</f>
        <v>0</v>
      </c>
      <c r="R43" s="11">
        <f>'GHG Inventory CO2 emissions'!R43*'Global Warming Potential'!$C$4+'GHG Inventory CH4 emissions'!R43*'Global Warming Potential'!$C$5+'GHG Inventory N2O emissions'!R43*'Global Warming Potential'!$C$6+'GHG Inventory HFC emissions'!R43</f>
        <v>0</v>
      </c>
      <c r="S43" s="11">
        <f>'GHG Inventory CO2 emissions'!S43*'Global Warming Potential'!$C$4+'GHG Inventory CH4 emissions'!S43*'Global Warming Potential'!$C$5+'GHG Inventory N2O emissions'!S43*'Global Warming Potential'!$C$6+'GHG Inventory HFC emissions'!S43</f>
        <v>0</v>
      </c>
    </row>
    <row r="44" spans="2:21" x14ac:dyDescent="0.35">
      <c r="B44" s="5" t="s">
        <v>13</v>
      </c>
      <c r="C44" s="12">
        <f>'GHG Inventory CO2 emissions'!C44*'Global Warming Potential'!$C$4+'GHG Inventory CH4 emissions'!C44*'Global Warming Potential'!$C$5+'GHG Inventory N2O emissions'!C44*'Global Warming Potential'!$C$6+'GHG Inventory HFC emissions'!C44</f>
        <v>0</v>
      </c>
      <c r="D44" s="12">
        <f>'GHG Inventory CO2 emissions'!D44*'Global Warming Potential'!$C$4+'GHG Inventory CH4 emissions'!D44*'Global Warming Potential'!$C$5+'GHG Inventory N2O emissions'!D44*'Global Warming Potential'!$C$6+'GHG Inventory HFC emissions'!D44</f>
        <v>0</v>
      </c>
      <c r="E44" s="12">
        <f>'GHG Inventory CO2 emissions'!E44*'Global Warming Potential'!$C$4+'GHG Inventory CH4 emissions'!E44*'Global Warming Potential'!$C$5+'GHG Inventory N2O emissions'!E44*'Global Warming Potential'!$C$6+'GHG Inventory HFC emissions'!E44</f>
        <v>0</v>
      </c>
      <c r="F44" s="12">
        <f>'GHG Inventory CO2 emissions'!F44*'Global Warming Potential'!$C$4+'GHG Inventory CH4 emissions'!F44*'Global Warming Potential'!$C$5+'GHG Inventory N2O emissions'!F44*'Global Warming Potential'!$C$6+'GHG Inventory HFC emissions'!F44</f>
        <v>0</v>
      </c>
      <c r="G44" s="12">
        <f>'GHG Inventory CO2 emissions'!G44*'Global Warming Potential'!$C$4+'GHG Inventory CH4 emissions'!G44*'Global Warming Potential'!$C$5+'GHG Inventory N2O emissions'!G44*'Global Warming Potential'!$C$6+'GHG Inventory HFC emissions'!G44</f>
        <v>0</v>
      </c>
      <c r="H44" s="12">
        <f>'GHG Inventory CO2 emissions'!H44*'Global Warming Potential'!$C$4+'GHG Inventory CH4 emissions'!H44*'Global Warming Potential'!$C$5+'GHG Inventory N2O emissions'!H44*'Global Warming Potential'!$C$6+'GHG Inventory HFC emissions'!H44</f>
        <v>0</v>
      </c>
      <c r="I44" s="12">
        <f>'GHG Inventory CO2 emissions'!I44*'Global Warming Potential'!$C$4+'GHG Inventory CH4 emissions'!I44*'Global Warming Potential'!$C$5+'GHG Inventory N2O emissions'!I44*'Global Warming Potential'!$C$6+'GHG Inventory HFC emissions'!I44</f>
        <v>0</v>
      </c>
      <c r="J44" s="12">
        <f>'GHG Inventory CO2 emissions'!J44*'Global Warming Potential'!$C$4+'GHG Inventory CH4 emissions'!J44*'Global Warming Potential'!$C$5+'GHG Inventory N2O emissions'!J44*'Global Warming Potential'!$C$6+'GHG Inventory HFC emissions'!J44</f>
        <v>0</v>
      </c>
      <c r="K44" s="12">
        <f>'GHG Inventory CO2 emissions'!K44*'Global Warming Potential'!$C$4+'GHG Inventory CH4 emissions'!K44*'Global Warming Potential'!$C$5+'GHG Inventory N2O emissions'!K44*'Global Warming Potential'!$C$6+'GHG Inventory HFC emissions'!K44</f>
        <v>0</v>
      </c>
      <c r="L44" s="12">
        <f>'GHG Inventory CO2 emissions'!L44*'Global Warming Potential'!$C$4+'GHG Inventory CH4 emissions'!L44*'Global Warming Potential'!$C$5+'GHG Inventory N2O emissions'!L44*'Global Warming Potential'!$C$6+'GHG Inventory HFC emissions'!L44</f>
        <v>0</v>
      </c>
      <c r="M44" s="12">
        <f>'GHG Inventory CO2 emissions'!M44*'Global Warming Potential'!$C$4+'GHG Inventory CH4 emissions'!M44*'Global Warming Potential'!$C$5+'GHG Inventory N2O emissions'!M44*'Global Warming Potential'!$C$6+'GHG Inventory HFC emissions'!M44</f>
        <v>0</v>
      </c>
      <c r="N44" s="12">
        <f>'GHG Inventory CO2 emissions'!N44*'Global Warming Potential'!$C$4+'GHG Inventory CH4 emissions'!N44*'Global Warming Potential'!$C$5+'GHG Inventory N2O emissions'!N44*'Global Warming Potential'!$C$6+'GHG Inventory HFC emissions'!N44</f>
        <v>0</v>
      </c>
      <c r="O44" s="12">
        <f>'GHG Inventory CO2 emissions'!O44*'Global Warming Potential'!$C$4+'GHG Inventory CH4 emissions'!O44*'Global Warming Potential'!$C$5+'GHG Inventory N2O emissions'!O44*'Global Warming Potential'!$C$6+'GHG Inventory HFC emissions'!O44</f>
        <v>0</v>
      </c>
      <c r="P44" s="12">
        <f>'GHG Inventory CO2 emissions'!P44*'Global Warming Potential'!$C$4+'GHG Inventory CH4 emissions'!P44*'Global Warming Potential'!$C$5+'GHG Inventory N2O emissions'!P44*'Global Warming Potential'!$C$6+'GHG Inventory HFC emissions'!P44</f>
        <v>0</v>
      </c>
      <c r="Q44" s="12">
        <f>'GHG Inventory CO2 emissions'!Q44*'Global Warming Potential'!$C$4+'GHG Inventory CH4 emissions'!Q44*'Global Warming Potential'!$C$5+'GHG Inventory N2O emissions'!Q44*'Global Warming Potential'!$C$6+'GHG Inventory HFC emissions'!Q44</f>
        <v>0</v>
      </c>
      <c r="R44" s="12">
        <f>'GHG Inventory CO2 emissions'!R44*'Global Warming Potential'!$C$4+'GHG Inventory CH4 emissions'!R44*'Global Warming Potential'!$C$5+'GHG Inventory N2O emissions'!R44*'Global Warming Potential'!$C$6+'GHG Inventory HFC emissions'!R44</f>
        <v>0</v>
      </c>
      <c r="S44" s="12">
        <f>'GHG Inventory CO2 emissions'!S44*'Global Warming Potential'!$C$4+'GHG Inventory CH4 emissions'!S44*'Global Warming Potential'!$C$5+'GHG Inventory N2O emissions'!S44*'Global Warming Potential'!$C$6+'GHG Inventory HFC emissions'!S44</f>
        <v>0</v>
      </c>
    </row>
    <row r="45" spans="2:21" x14ac:dyDescent="0.35">
      <c r="B45" s="5" t="s">
        <v>14</v>
      </c>
      <c r="C45" s="12">
        <f>'GHG Inventory CO2 emissions'!C45*'Global Warming Potential'!$C$4+'GHG Inventory CH4 emissions'!C45*'Global Warming Potential'!$C$5+'GHG Inventory N2O emissions'!C45*'Global Warming Potential'!$C$6+'GHG Inventory HFC emissions'!C45</f>
        <v>0</v>
      </c>
      <c r="D45" s="12">
        <f>'GHG Inventory CO2 emissions'!D45*'Global Warming Potential'!$C$4+'GHG Inventory CH4 emissions'!D45*'Global Warming Potential'!$C$5+'GHG Inventory N2O emissions'!D45*'Global Warming Potential'!$C$6+'GHG Inventory HFC emissions'!D45</f>
        <v>0</v>
      </c>
      <c r="E45" s="12">
        <f>'GHG Inventory CO2 emissions'!E45*'Global Warming Potential'!$C$4+'GHG Inventory CH4 emissions'!E45*'Global Warming Potential'!$C$5+'GHG Inventory N2O emissions'!E45*'Global Warming Potential'!$C$6+'GHG Inventory HFC emissions'!E45</f>
        <v>0</v>
      </c>
      <c r="F45" s="12">
        <f>'GHG Inventory CO2 emissions'!F45*'Global Warming Potential'!$C$4+'GHG Inventory CH4 emissions'!F45*'Global Warming Potential'!$C$5+'GHG Inventory N2O emissions'!F45*'Global Warming Potential'!$C$6+'GHG Inventory HFC emissions'!F45</f>
        <v>0</v>
      </c>
      <c r="G45" s="12">
        <f>'GHG Inventory CO2 emissions'!G45*'Global Warming Potential'!$C$4+'GHG Inventory CH4 emissions'!G45*'Global Warming Potential'!$C$5+'GHG Inventory N2O emissions'!G45*'Global Warming Potential'!$C$6+'GHG Inventory HFC emissions'!G45</f>
        <v>0</v>
      </c>
      <c r="H45" s="12">
        <f>'GHG Inventory CO2 emissions'!H45*'Global Warming Potential'!$C$4+'GHG Inventory CH4 emissions'!H45*'Global Warming Potential'!$C$5+'GHG Inventory N2O emissions'!H45*'Global Warming Potential'!$C$6+'GHG Inventory HFC emissions'!H45</f>
        <v>0</v>
      </c>
      <c r="I45" s="12">
        <f>'GHG Inventory CO2 emissions'!I45*'Global Warming Potential'!$C$4+'GHG Inventory CH4 emissions'!I45*'Global Warming Potential'!$C$5+'GHG Inventory N2O emissions'!I45*'Global Warming Potential'!$C$6+'GHG Inventory HFC emissions'!I45</f>
        <v>0</v>
      </c>
      <c r="J45" s="12">
        <f>'GHG Inventory CO2 emissions'!J45*'Global Warming Potential'!$C$4+'GHG Inventory CH4 emissions'!J45*'Global Warming Potential'!$C$5+'GHG Inventory N2O emissions'!J45*'Global Warming Potential'!$C$6+'GHG Inventory HFC emissions'!J45</f>
        <v>0</v>
      </c>
      <c r="K45" s="12">
        <f>'GHG Inventory CO2 emissions'!K45*'Global Warming Potential'!$C$4+'GHG Inventory CH4 emissions'!K45*'Global Warming Potential'!$C$5+'GHG Inventory N2O emissions'!K45*'Global Warming Potential'!$C$6+'GHG Inventory HFC emissions'!K45</f>
        <v>0</v>
      </c>
      <c r="L45" s="12">
        <f>'GHG Inventory CO2 emissions'!L45*'Global Warming Potential'!$C$4+'GHG Inventory CH4 emissions'!L45*'Global Warming Potential'!$C$5+'GHG Inventory N2O emissions'!L45*'Global Warming Potential'!$C$6+'GHG Inventory HFC emissions'!L45</f>
        <v>0</v>
      </c>
      <c r="M45" s="12">
        <f>'GHG Inventory CO2 emissions'!M45*'Global Warming Potential'!$C$4+'GHG Inventory CH4 emissions'!M45*'Global Warming Potential'!$C$5+'GHG Inventory N2O emissions'!M45*'Global Warming Potential'!$C$6+'GHG Inventory HFC emissions'!M45</f>
        <v>0</v>
      </c>
      <c r="N45" s="12">
        <f>'GHG Inventory CO2 emissions'!N45*'Global Warming Potential'!$C$4+'GHG Inventory CH4 emissions'!N45*'Global Warming Potential'!$C$5+'GHG Inventory N2O emissions'!N45*'Global Warming Potential'!$C$6+'GHG Inventory HFC emissions'!N45</f>
        <v>0</v>
      </c>
      <c r="O45" s="12">
        <f>'GHG Inventory CO2 emissions'!O45*'Global Warming Potential'!$C$4+'GHG Inventory CH4 emissions'!O45*'Global Warming Potential'!$C$5+'GHG Inventory N2O emissions'!O45*'Global Warming Potential'!$C$6+'GHG Inventory HFC emissions'!O45</f>
        <v>0</v>
      </c>
      <c r="P45" s="12">
        <f>'GHG Inventory CO2 emissions'!P45*'Global Warming Potential'!$C$4+'GHG Inventory CH4 emissions'!P45*'Global Warming Potential'!$C$5+'GHG Inventory N2O emissions'!P45*'Global Warming Potential'!$C$6+'GHG Inventory HFC emissions'!P45</f>
        <v>0</v>
      </c>
      <c r="Q45" s="12">
        <f>'GHG Inventory CO2 emissions'!Q45*'Global Warming Potential'!$C$4+'GHG Inventory CH4 emissions'!Q45*'Global Warming Potential'!$C$5+'GHG Inventory N2O emissions'!Q45*'Global Warming Potential'!$C$6+'GHG Inventory HFC emissions'!Q45</f>
        <v>0</v>
      </c>
      <c r="R45" s="12">
        <f>'GHG Inventory CO2 emissions'!R45*'Global Warming Potential'!$C$4+'GHG Inventory CH4 emissions'!R45*'Global Warming Potential'!$C$5+'GHG Inventory N2O emissions'!R45*'Global Warming Potential'!$C$6+'GHG Inventory HFC emissions'!R45</f>
        <v>0</v>
      </c>
      <c r="S45" s="12">
        <f>'GHG Inventory CO2 emissions'!S45*'Global Warming Potential'!$C$4+'GHG Inventory CH4 emissions'!S45*'Global Warming Potential'!$C$5+'GHG Inventory N2O emissions'!S45*'Global Warming Potential'!$C$6+'GHG Inventory HFC emissions'!S45</f>
        <v>0</v>
      </c>
    </row>
    <row r="46" spans="2:21" x14ac:dyDescent="0.35">
      <c r="B46" s="5" t="s">
        <v>15</v>
      </c>
      <c r="C46" s="12">
        <f>'GHG Inventory CO2 emissions'!C46*'Global Warming Potential'!$C$4+'GHG Inventory CH4 emissions'!C46*'Global Warming Potential'!$C$5+'GHG Inventory N2O emissions'!C46*'Global Warming Potential'!$C$6+'GHG Inventory HFC emissions'!C46</f>
        <v>0</v>
      </c>
      <c r="D46" s="12">
        <f>'GHG Inventory CO2 emissions'!D46*'Global Warming Potential'!$C$4+'GHG Inventory CH4 emissions'!D46*'Global Warming Potential'!$C$5+'GHG Inventory N2O emissions'!D46*'Global Warming Potential'!$C$6+'GHG Inventory HFC emissions'!D46</f>
        <v>0</v>
      </c>
      <c r="E46" s="12">
        <f>'GHG Inventory CO2 emissions'!E46*'Global Warming Potential'!$C$4+'GHG Inventory CH4 emissions'!E46*'Global Warming Potential'!$C$5+'GHG Inventory N2O emissions'!E46*'Global Warming Potential'!$C$6+'GHG Inventory HFC emissions'!E46</f>
        <v>0</v>
      </c>
      <c r="F46" s="12">
        <f>'GHG Inventory CO2 emissions'!F46*'Global Warming Potential'!$C$4+'GHG Inventory CH4 emissions'!F46*'Global Warming Potential'!$C$5+'GHG Inventory N2O emissions'!F46*'Global Warming Potential'!$C$6+'GHG Inventory HFC emissions'!F46</f>
        <v>0</v>
      </c>
      <c r="G46" s="12">
        <f>'GHG Inventory CO2 emissions'!G46*'Global Warming Potential'!$C$4+'GHG Inventory CH4 emissions'!G46*'Global Warming Potential'!$C$5+'GHG Inventory N2O emissions'!G46*'Global Warming Potential'!$C$6+'GHG Inventory HFC emissions'!G46</f>
        <v>0</v>
      </c>
      <c r="H46" s="12">
        <f>'GHG Inventory CO2 emissions'!H46*'Global Warming Potential'!$C$4+'GHG Inventory CH4 emissions'!H46*'Global Warming Potential'!$C$5+'GHG Inventory N2O emissions'!H46*'Global Warming Potential'!$C$6+'GHG Inventory HFC emissions'!H46</f>
        <v>0</v>
      </c>
      <c r="I46" s="12">
        <f>'GHG Inventory CO2 emissions'!I46*'Global Warming Potential'!$C$4+'GHG Inventory CH4 emissions'!I46*'Global Warming Potential'!$C$5+'GHG Inventory N2O emissions'!I46*'Global Warming Potential'!$C$6+'GHG Inventory HFC emissions'!I46</f>
        <v>0</v>
      </c>
      <c r="J46" s="12">
        <f>'GHG Inventory CO2 emissions'!J46*'Global Warming Potential'!$C$4+'GHG Inventory CH4 emissions'!J46*'Global Warming Potential'!$C$5+'GHG Inventory N2O emissions'!J46*'Global Warming Potential'!$C$6+'GHG Inventory HFC emissions'!J46</f>
        <v>0</v>
      </c>
      <c r="K46" s="12">
        <f>'GHG Inventory CO2 emissions'!K46*'Global Warming Potential'!$C$4+'GHG Inventory CH4 emissions'!K46*'Global Warming Potential'!$C$5+'GHG Inventory N2O emissions'!K46*'Global Warming Potential'!$C$6+'GHG Inventory HFC emissions'!K46</f>
        <v>0</v>
      </c>
      <c r="L46" s="12">
        <f>'GHG Inventory CO2 emissions'!L46*'Global Warming Potential'!$C$4+'GHG Inventory CH4 emissions'!L46*'Global Warming Potential'!$C$5+'GHG Inventory N2O emissions'!L46*'Global Warming Potential'!$C$6+'GHG Inventory HFC emissions'!L46</f>
        <v>0</v>
      </c>
      <c r="M46" s="12">
        <f>'GHG Inventory CO2 emissions'!M46*'Global Warming Potential'!$C$4+'GHG Inventory CH4 emissions'!M46*'Global Warming Potential'!$C$5+'GHG Inventory N2O emissions'!M46*'Global Warming Potential'!$C$6+'GHG Inventory HFC emissions'!M46</f>
        <v>0</v>
      </c>
      <c r="N46" s="12">
        <f>'GHG Inventory CO2 emissions'!N46*'Global Warming Potential'!$C$4+'GHG Inventory CH4 emissions'!N46*'Global Warming Potential'!$C$5+'GHG Inventory N2O emissions'!N46*'Global Warming Potential'!$C$6+'GHG Inventory HFC emissions'!N46</f>
        <v>0</v>
      </c>
      <c r="O46" s="12">
        <f>'GHG Inventory CO2 emissions'!O46*'Global Warming Potential'!$C$4+'GHG Inventory CH4 emissions'!O46*'Global Warming Potential'!$C$5+'GHG Inventory N2O emissions'!O46*'Global Warming Potential'!$C$6+'GHG Inventory HFC emissions'!O46</f>
        <v>0</v>
      </c>
      <c r="P46" s="12">
        <f>'GHG Inventory CO2 emissions'!P46*'Global Warming Potential'!$C$4+'GHG Inventory CH4 emissions'!P46*'Global Warming Potential'!$C$5+'GHG Inventory N2O emissions'!P46*'Global Warming Potential'!$C$6+'GHG Inventory HFC emissions'!P46</f>
        <v>0</v>
      </c>
      <c r="Q46" s="12">
        <f>'GHG Inventory CO2 emissions'!Q46*'Global Warming Potential'!$C$4+'GHG Inventory CH4 emissions'!Q46*'Global Warming Potential'!$C$5+'GHG Inventory N2O emissions'!Q46*'Global Warming Potential'!$C$6+'GHG Inventory HFC emissions'!Q46</f>
        <v>0</v>
      </c>
      <c r="R46" s="12">
        <f>'GHG Inventory CO2 emissions'!R46*'Global Warming Potential'!$C$4+'GHG Inventory CH4 emissions'!R46*'Global Warming Potential'!$C$5+'GHG Inventory N2O emissions'!R46*'Global Warming Potential'!$C$6+'GHG Inventory HFC emissions'!R46</f>
        <v>0</v>
      </c>
      <c r="S46" s="12">
        <f>'GHG Inventory CO2 emissions'!S46*'Global Warming Potential'!$C$4+'GHG Inventory CH4 emissions'!S46*'Global Warming Potential'!$C$5+'GHG Inventory N2O emissions'!S46*'Global Warming Potential'!$C$6+'GHG Inventory HFC emissions'!S46</f>
        <v>0</v>
      </c>
    </row>
    <row r="47" spans="2:21" s="1" customFormat="1" x14ac:dyDescent="0.35">
      <c r="B47" s="9" t="s">
        <v>16</v>
      </c>
      <c r="C47" s="11">
        <f>'GHG Inventory CO2 emissions'!C47*'Global Warming Potential'!$C$4+'GHG Inventory CH4 emissions'!C47*'Global Warming Potential'!$C$5+'GHG Inventory N2O emissions'!C47*'Global Warming Potential'!$C$6+'GHG Inventory HFC emissions'!C47</f>
        <v>70.318299818311147</v>
      </c>
      <c r="D47" s="11">
        <f>'GHG Inventory CO2 emissions'!D47*'Global Warming Potential'!$C$4+'GHG Inventory CH4 emissions'!D47*'Global Warming Potential'!$C$5+'GHG Inventory N2O emissions'!D47*'Global Warming Potential'!$C$6+'GHG Inventory HFC emissions'!D47</f>
        <v>73.464295661354498</v>
      </c>
      <c r="E47" s="11">
        <f>'GHG Inventory CO2 emissions'!E47*'Global Warming Potential'!$C$4+'GHG Inventory CH4 emissions'!E47*'Global Warming Potential'!$C$5+'GHG Inventory N2O emissions'!E47*'Global Warming Potential'!$C$6+'GHG Inventory HFC emissions'!E47</f>
        <v>76.148696810151307</v>
      </c>
      <c r="F47" s="11">
        <f>'GHG Inventory CO2 emissions'!F47*'Global Warming Potential'!$C$4+'GHG Inventory CH4 emissions'!F47*'Global Warming Potential'!$C$5+'GHG Inventory N2O emissions'!F47*'Global Warming Potential'!$C$6+'GHG Inventory HFC emissions'!F47</f>
        <v>78.884646209828617</v>
      </c>
      <c r="G47" s="11">
        <f>'GHG Inventory CO2 emissions'!G47*'Global Warming Potential'!$C$4+'GHG Inventory CH4 emissions'!G47*'Global Warming Potential'!$C$5+'GHG Inventory N2O emissions'!G47*'Global Warming Potential'!$C$6+'GHG Inventory HFC emissions'!G47</f>
        <v>81.249230050354313</v>
      </c>
      <c r="H47" s="11">
        <f>'GHG Inventory CO2 emissions'!H47*'Global Warming Potential'!$C$4+'GHG Inventory CH4 emissions'!H47*'Global Warming Potential'!$C$5+'GHG Inventory N2O emissions'!H47*'Global Warming Potential'!$C$6+'GHG Inventory HFC emissions'!H47</f>
        <v>113.15754284580119</v>
      </c>
      <c r="I47" s="11">
        <f>'GHG Inventory CO2 emissions'!I47*'Global Warming Potential'!$C$4+'GHG Inventory CH4 emissions'!I47*'Global Warming Potential'!$C$5+'GHG Inventory N2O emissions'!I47*'Global Warming Potential'!$C$6+'GHG Inventory HFC emissions'!I47</f>
        <v>108.036739000431</v>
      </c>
      <c r="J47" s="11">
        <f>'GHG Inventory CO2 emissions'!J47*'Global Warming Potential'!$C$4+'GHG Inventory CH4 emissions'!J47*'Global Warming Potential'!$C$5+'GHG Inventory N2O emissions'!J47*'Global Warming Potential'!$C$6+'GHG Inventory HFC emissions'!J47</f>
        <v>103.25228992436635</v>
      </c>
      <c r="K47" s="11">
        <f>'GHG Inventory CO2 emissions'!K47*'Global Warming Potential'!$C$4+'GHG Inventory CH4 emissions'!K47*'Global Warming Potential'!$C$5+'GHG Inventory N2O emissions'!K47*'Global Warming Potential'!$C$6+'GHG Inventory HFC emissions'!K47</f>
        <v>125.86843342133639</v>
      </c>
      <c r="L47" s="11">
        <f>'GHG Inventory CO2 emissions'!L47*'Global Warming Potential'!$C$4+'GHG Inventory CH4 emissions'!L47*'Global Warming Potential'!$C$5+'GHG Inventory N2O emissions'!L47*'Global Warming Potential'!$C$6+'GHG Inventory HFC emissions'!L47</f>
        <v>139.56010073015938</v>
      </c>
      <c r="M47" s="11">
        <f>'GHG Inventory CO2 emissions'!M47*'Global Warming Potential'!$C$4+'GHG Inventory CH4 emissions'!M47*'Global Warming Potential'!$C$5+'GHG Inventory N2O emissions'!M47*'Global Warming Potential'!$C$6+'GHG Inventory HFC emissions'!M47</f>
        <v>151.71210698735422</v>
      </c>
      <c r="N47" s="11">
        <f>'GHG Inventory CO2 emissions'!N47*'Global Warming Potential'!$C$4+'GHG Inventory CH4 emissions'!N47*'Global Warming Potential'!$C$5+'GHG Inventory N2O emissions'!N47*'Global Warming Potential'!$C$6+'GHG Inventory HFC emissions'!N47</f>
        <v>193.95009424821615</v>
      </c>
      <c r="O47" s="11">
        <f>'GHG Inventory CO2 emissions'!O47*'Global Warming Potential'!$C$4+'GHG Inventory CH4 emissions'!O47*'Global Warming Potential'!$C$5+'GHG Inventory N2O emissions'!O47*'Global Warming Potential'!$C$6+'GHG Inventory HFC emissions'!O47</f>
        <v>214.42892637181623</v>
      </c>
      <c r="P47" s="11">
        <f>'GHG Inventory CO2 emissions'!P47*'Global Warming Potential'!$C$4+'GHG Inventory CH4 emissions'!P47*'Global Warming Potential'!$C$5+'GHG Inventory N2O emissions'!P47*'Global Warming Potential'!$C$6+'GHG Inventory HFC emissions'!P47</f>
        <v>300.00090529596395</v>
      </c>
      <c r="Q47" s="11">
        <f>'GHG Inventory CO2 emissions'!Q47*'Global Warming Potential'!$C$4+'GHG Inventory CH4 emissions'!Q47*'Global Warming Potential'!$C$5+'GHG Inventory N2O emissions'!Q47*'Global Warming Potential'!$C$6+'GHG Inventory HFC emissions'!Q47</f>
        <v>300.78438648789233</v>
      </c>
      <c r="R47" s="11">
        <f>'GHG Inventory CO2 emissions'!R47*'Global Warming Potential'!$C$4+'GHG Inventory CH4 emissions'!R47*'Global Warming Potential'!$C$5+'GHG Inventory N2O emissions'!R47*'Global Warming Potential'!$C$6+'GHG Inventory HFC emissions'!R47</f>
        <v>300.95604249682242</v>
      </c>
      <c r="S47" s="11">
        <f>'GHG Inventory CO2 emissions'!S47*'Global Warming Potential'!$C$4+'GHG Inventory CH4 emissions'!S47*'Global Warming Potential'!$C$5+'GHG Inventory N2O emissions'!S47*'Global Warming Potential'!$C$6+'GHG Inventory HFC emissions'!S47</f>
        <v>311.18094849414769</v>
      </c>
      <c r="T47" s="22">
        <f>(S47-C47)/C47</f>
        <v>3.4253195725462495</v>
      </c>
      <c r="U47" s="28">
        <f>S47/$S$156</f>
        <v>6.0567157289992055E-2</v>
      </c>
    </row>
    <row r="48" spans="2:21" s="1" customFormat="1" x14ac:dyDescent="0.35">
      <c r="B48" s="4" t="s">
        <v>17</v>
      </c>
      <c r="C48" s="11">
        <f>'GHG Inventory CO2 emissions'!C48*'Global Warming Potential'!$C$4+'GHG Inventory CH4 emissions'!C48*'Global Warming Potential'!$C$5+'GHG Inventory N2O emissions'!C48*'Global Warming Potential'!$C$6+'GHG Inventory HFC emissions'!C48</f>
        <v>2.7547100000000002</v>
      </c>
      <c r="D48" s="11">
        <f>'GHG Inventory CO2 emissions'!D48*'Global Warming Potential'!$C$4+'GHG Inventory CH4 emissions'!D48*'Global Warming Potential'!$C$5+'GHG Inventory N2O emissions'!D48*'Global Warming Potential'!$C$6+'GHG Inventory HFC emissions'!D48</f>
        <v>2.69807</v>
      </c>
      <c r="E48" s="11">
        <f>'GHG Inventory CO2 emissions'!E48*'Global Warming Potential'!$C$4+'GHG Inventory CH4 emissions'!E48*'Global Warming Potential'!$C$5+'GHG Inventory N2O emissions'!E48*'Global Warming Potential'!$C$6+'GHG Inventory HFC emissions'!E48</f>
        <v>2.4720999999999997</v>
      </c>
      <c r="F48" s="11">
        <f>'GHG Inventory CO2 emissions'!F48*'Global Warming Potential'!$C$4+'GHG Inventory CH4 emissions'!F48*'Global Warming Potential'!$C$5+'GHG Inventory N2O emissions'!F48*'Global Warming Potential'!$C$6+'GHG Inventory HFC emissions'!F48</f>
        <v>2.3487900000000002</v>
      </c>
      <c r="G48" s="11">
        <f>'GHG Inventory CO2 emissions'!G48*'Global Warming Potential'!$C$4+'GHG Inventory CH4 emissions'!G48*'Global Warming Potential'!$C$5+'GHG Inventory N2O emissions'!G48*'Global Warming Potential'!$C$6+'GHG Inventory HFC emissions'!G48</f>
        <v>1.9169099999999999</v>
      </c>
      <c r="H48" s="11">
        <f>'GHG Inventory CO2 emissions'!H48*'Global Warming Potential'!$C$4+'GHG Inventory CH4 emissions'!H48*'Global Warming Potential'!$C$5+'GHG Inventory N2O emissions'!H48*'Global Warming Potential'!$C$6+'GHG Inventory HFC emissions'!H48</f>
        <v>1.9705999999999999</v>
      </c>
      <c r="I48" s="11">
        <f>'GHG Inventory CO2 emissions'!I48*'Global Warming Potential'!$C$4+'GHG Inventory CH4 emissions'!I48*'Global Warming Potential'!$C$5+'GHG Inventory N2O emissions'!I48*'Global Warming Potential'!$C$6+'GHG Inventory HFC emissions'!I48</f>
        <v>2.0354999999999999</v>
      </c>
      <c r="J48" s="11">
        <f>'GHG Inventory CO2 emissions'!J48*'Global Warming Potential'!$C$4+'GHG Inventory CH4 emissions'!J48*'Global Warming Potential'!$C$5+'GHG Inventory N2O emissions'!J48*'Global Warming Potential'!$C$6+'GHG Inventory HFC emissions'!J48</f>
        <v>1.4401899999999999</v>
      </c>
      <c r="K48" s="11">
        <f>'GHG Inventory CO2 emissions'!K48*'Global Warming Potential'!$C$4+'GHG Inventory CH4 emissions'!K48*'Global Warming Potential'!$C$5+'GHG Inventory N2O emissions'!K48*'Global Warming Potential'!$C$6+'GHG Inventory HFC emissions'!K48</f>
        <v>1.3623099999999999</v>
      </c>
      <c r="L48" s="11">
        <f>'GHG Inventory CO2 emissions'!L48*'Global Warming Potential'!$C$4+'GHG Inventory CH4 emissions'!L48*'Global Warming Potential'!$C$5+'GHG Inventory N2O emissions'!L48*'Global Warming Potential'!$C$6+'GHG Inventory HFC emissions'!L48</f>
        <v>1.9458199999999999</v>
      </c>
      <c r="M48" s="11">
        <f>'GHG Inventory CO2 emissions'!M48*'Global Warming Potential'!$C$4+'GHG Inventory CH4 emissions'!M48*'Global Warming Potential'!$C$5+'GHG Inventory N2O emissions'!M48*'Global Warming Potential'!$C$6+'GHG Inventory HFC emissions'!M48</f>
        <v>2.1558599999999997</v>
      </c>
      <c r="N48" s="11">
        <f>'GHG Inventory CO2 emissions'!N48*'Global Warming Potential'!$C$4+'GHG Inventory CH4 emissions'!N48*'Global Warming Potential'!$C$5+'GHG Inventory N2O emissions'!N48*'Global Warming Potential'!$C$6+'GHG Inventory HFC emissions'!N48</f>
        <v>1.36585</v>
      </c>
      <c r="O48" s="11">
        <f>'GHG Inventory CO2 emissions'!O48*'Global Warming Potential'!$C$4+'GHG Inventory CH4 emissions'!O48*'Global Warming Potential'!$C$5+'GHG Inventory N2O emissions'!O48*'Global Warming Potential'!$C$6+'GHG Inventory HFC emissions'!O48</f>
        <v>1.79183</v>
      </c>
      <c r="P48" s="11">
        <f>'GHG Inventory CO2 emissions'!P48*'Global Warming Potential'!$C$4+'GHG Inventory CH4 emissions'!P48*'Global Warming Potential'!$C$5+'GHG Inventory N2O emissions'!P48*'Global Warming Potential'!$C$6+'GHG Inventory HFC emissions'!P48</f>
        <v>1.2909199999999998</v>
      </c>
      <c r="Q48" s="11">
        <f>'GHG Inventory CO2 emissions'!Q48*'Global Warming Potential'!$C$4+'GHG Inventory CH4 emissions'!Q48*'Global Warming Potential'!$C$5+'GHG Inventory N2O emissions'!Q48*'Global Warming Potential'!$C$6+'GHG Inventory HFC emissions'!Q48</f>
        <v>0.8024</v>
      </c>
      <c r="R48" s="11">
        <f>'GHG Inventory CO2 emissions'!R48*'Global Warming Potential'!$C$4+'GHG Inventory CH4 emissions'!R48*'Global Warming Potential'!$C$5+'GHG Inventory N2O emissions'!R48*'Global Warming Potential'!$C$6+'GHG Inventory HFC emissions'!R48</f>
        <v>0</v>
      </c>
      <c r="S48" s="11">
        <f>'GHG Inventory CO2 emissions'!S48*'Global Warming Potential'!$C$4+'GHG Inventory CH4 emissions'!S48*'Global Warming Potential'!$C$5+'GHG Inventory N2O emissions'!S48*'Global Warming Potential'!$C$6+'GHG Inventory HFC emissions'!S48</f>
        <v>0</v>
      </c>
      <c r="T48" s="28">
        <f>(S47-G47)/G47</f>
        <v>2.8299556599033973</v>
      </c>
    </row>
    <row r="49" spans="2:24" x14ac:dyDescent="0.35">
      <c r="B49" s="5" t="s">
        <v>18</v>
      </c>
      <c r="C49" s="12">
        <f>'GHG Inventory CO2 emissions'!C49*'Global Warming Potential'!$C$4+'GHG Inventory CH4 emissions'!C49*'Global Warming Potential'!$C$5+'GHG Inventory N2O emissions'!C49*'Global Warming Potential'!$C$6+'GHG Inventory HFC emissions'!C49</f>
        <v>0</v>
      </c>
      <c r="D49" s="12">
        <f>'GHG Inventory CO2 emissions'!D49*'Global Warming Potential'!$C$4+'GHG Inventory CH4 emissions'!D49*'Global Warming Potential'!$C$5+'GHG Inventory N2O emissions'!D49*'Global Warming Potential'!$C$6+'GHG Inventory HFC emissions'!D49</f>
        <v>0</v>
      </c>
      <c r="E49" s="12">
        <f>'GHG Inventory CO2 emissions'!E49*'Global Warming Potential'!$C$4+'GHG Inventory CH4 emissions'!E49*'Global Warming Potential'!$C$5+'GHG Inventory N2O emissions'!E49*'Global Warming Potential'!$C$6+'GHG Inventory HFC emissions'!E49</f>
        <v>0</v>
      </c>
      <c r="F49" s="12">
        <f>'GHG Inventory CO2 emissions'!F49*'Global Warming Potential'!$C$4+'GHG Inventory CH4 emissions'!F49*'Global Warming Potential'!$C$5+'GHG Inventory N2O emissions'!F49*'Global Warming Potential'!$C$6+'GHG Inventory HFC emissions'!F49</f>
        <v>0</v>
      </c>
      <c r="G49" s="12">
        <f>'GHG Inventory CO2 emissions'!G49*'Global Warming Potential'!$C$4+'GHG Inventory CH4 emissions'!G49*'Global Warming Potential'!$C$5+'GHG Inventory N2O emissions'!G49*'Global Warming Potential'!$C$6+'GHG Inventory HFC emissions'!G49</f>
        <v>0</v>
      </c>
      <c r="H49" s="12">
        <f>'GHG Inventory CO2 emissions'!H49*'Global Warming Potential'!$C$4+'GHG Inventory CH4 emissions'!H49*'Global Warming Potential'!$C$5+'GHG Inventory N2O emissions'!H49*'Global Warming Potential'!$C$6+'GHG Inventory HFC emissions'!H49</f>
        <v>0</v>
      </c>
      <c r="I49" s="12">
        <f>'GHG Inventory CO2 emissions'!I49*'Global Warming Potential'!$C$4+'GHG Inventory CH4 emissions'!I49*'Global Warming Potential'!$C$5+'GHG Inventory N2O emissions'!I49*'Global Warming Potential'!$C$6+'GHG Inventory HFC emissions'!I49</f>
        <v>0</v>
      </c>
      <c r="J49" s="12">
        <f>'GHG Inventory CO2 emissions'!J49*'Global Warming Potential'!$C$4+'GHG Inventory CH4 emissions'!J49*'Global Warming Potential'!$C$5+'GHG Inventory N2O emissions'!J49*'Global Warming Potential'!$C$6+'GHG Inventory HFC emissions'!J49</f>
        <v>0</v>
      </c>
      <c r="K49" s="12">
        <f>'GHG Inventory CO2 emissions'!K49*'Global Warming Potential'!$C$4+'GHG Inventory CH4 emissions'!K49*'Global Warming Potential'!$C$5+'GHG Inventory N2O emissions'!K49*'Global Warming Potential'!$C$6+'GHG Inventory HFC emissions'!K49</f>
        <v>0</v>
      </c>
      <c r="L49" s="12">
        <f>'GHG Inventory CO2 emissions'!L49*'Global Warming Potential'!$C$4+'GHG Inventory CH4 emissions'!L49*'Global Warming Potential'!$C$5+'GHG Inventory N2O emissions'!L49*'Global Warming Potential'!$C$6+'GHG Inventory HFC emissions'!L49</f>
        <v>0</v>
      </c>
      <c r="M49" s="12">
        <f>'GHG Inventory CO2 emissions'!M49*'Global Warming Potential'!$C$4+'GHG Inventory CH4 emissions'!M49*'Global Warming Potential'!$C$5+'GHG Inventory N2O emissions'!M49*'Global Warming Potential'!$C$6+'GHG Inventory HFC emissions'!M49</f>
        <v>0</v>
      </c>
      <c r="N49" s="12">
        <f>'GHG Inventory CO2 emissions'!N49*'Global Warming Potential'!$C$4+'GHG Inventory CH4 emissions'!N49*'Global Warming Potential'!$C$5+'GHG Inventory N2O emissions'!N49*'Global Warming Potential'!$C$6+'GHG Inventory HFC emissions'!N49</f>
        <v>0</v>
      </c>
      <c r="O49" s="12">
        <f>'GHG Inventory CO2 emissions'!O49*'Global Warming Potential'!$C$4+'GHG Inventory CH4 emissions'!O49*'Global Warming Potential'!$C$5+'GHG Inventory N2O emissions'!O49*'Global Warming Potential'!$C$6+'GHG Inventory HFC emissions'!O49</f>
        <v>0</v>
      </c>
      <c r="P49" s="12">
        <f>'GHG Inventory CO2 emissions'!P49*'Global Warming Potential'!$C$4+'GHG Inventory CH4 emissions'!P49*'Global Warming Potential'!$C$5+'GHG Inventory N2O emissions'!P49*'Global Warming Potential'!$C$6+'GHG Inventory HFC emissions'!P49</f>
        <v>0</v>
      </c>
      <c r="Q49" s="12">
        <f>'GHG Inventory CO2 emissions'!Q49*'Global Warming Potential'!$C$4+'GHG Inventory CH4 emissions'!Q49*'Global Warming Potential'!$C$5+'GHG Inventory N2O emissions'!Q49*'Global Warming Potential'!$C$6+'GHG Inventory HFC emissions'!Q49</f>
        <v>0</v>
      </c>
      <c r="R49" s="12">
        <f>'GHG Inventory CO2 emissions'!R49*'Global Warming Potential'!$C$4+'GHG Inventory CH4 emissions'!R49*'Global Warming Potential'!$C$5+'GHG Inventory N2O emissions'!R49*'Global Warming Potential'!$C$6+'GHG Inventory HFC emissions'!R49</f>
        <v>0</v>
      </c>
      <c r="S49" s="12">
        <f>'GHG Inventory CO2 emissions'!S49*'Global Warming Potential'!$C$4+'GHG Inventory CH4 emissions'!S49*'Global Warming Potential'!$C$5+'GHG Inventory N2O emissions'!S49*'Global Warming Potential'!$C$6+'GHG Inventory HFC emissions'!S49</f>
        <v>0</v>
      </c>
      <c r="T49" s="28">
        <f>(G47-C47)/C47</f>
        <v>0.15544929641766897</v>
      </c>
    </row>
    <row r="50" spans="2:24" x14ac:dyDescent="0.35">
      <c r="B50" s="5" t="s">
        <v>19</v>
      </c>
      <c r="C50" s="12">
        <f>'GHG Inventory CO2 emissions'!C50*'Global Warming Potential'!$C$4+'GHG Inventory CH4 emissions'!C50*'Global Warming Potential'!$C$5+'GHG Inventory N2O emissions'!C50*'Global Warming Potential'!$C$6+'GHG Inventory HFC emissions'!C50</f>
        <v>2.7547100000000002</v>
      </c>
      <c r="D50" s="12">
        <f>'GHG Inventory CO2 emissions'!D50*'Global Warming Potential'!$C$4+'GHG Inventory CH4 emissions'!D50*'Global Warming Potential'!$C$5+'GHG Inventory N2O emissions'!D50*'Global Warming Potential'!$C$6+'GHG Inventory HFC emissions'!D50</f>
        <v>2.69807</v>
      </c>
      <c r="E50" s="12">
        <f>'GHG Inventory CO2 emissions'!E50*'Global Warming Potential'!$C$4+'GHG Inventory CH4 emissions'!E50*'Global Warming Potential'!$C$5+'GHG Inventory N2O emissions'!E50*'Global Warming Potential'!$C$6+'GHG Inventory HFC emissions'!E50</f>
        <v>2.4720999999999997</v>
      </c>
      <c r="F50" s="12">
        <f>'GHG Inventory CO2 emissions'!F50*'Global Warming Potential'!$C$4+'GHG Inventory CH4 emissions'!F50*'Global Warming Potential'!$C$5+'GHG Inventory N2O emissions'!F50*'Global Warming Potential'!$C$6+'GHG Inventory HFC emissions'!F50</f>
        <v>2.3487900000000002</v>
      </c>
      <c r="G50" s="12">
        <f>'GHG Inventory CO2 emissions'!G50*'Global Warming Potential'!$C$4+'GHG Inventory CH4 emissions'!G50*'Global Warming Potential'!$C$5+'GHG Inventory N2O emissions'!G50*'Global Warming Potential'!$C$6+'GHG Inventory HFC emissions'!G50</f>
        <v>1.9169099999999999</v>
      </c>
      <c r="H50" s="12">
        <f>'GHG Inventory CO2 emissions'!H50*'Global Warming Potential'!$C$4+'GHG Inventory CH4 emissions'!H50*'Global Warming Potential'!$C$5+'GHG Inventory N2O emissions'!H50*'Global Warming Potential'!$C$6+'GHG Inventory HFC emissions'!H50</f>
        <v>1.9705999999999999</v>
      </c>
      <c r="I50" s="12">
        <f>'GHG Inventory CO2 emissions'!I50*'Global Warming Potential'!$C$4+'GHG Inventory CH4 emissions'!I50*'Global Warming Potential'!$C$5+'GHG Inventory N2O emissions'!I50*'Global Warming Potential'!$C$6+'GHG Inventory HFC emissions'!I50</f>
        <v>2.0354999999999999</v>
      </c>
      <c r="J50" s="12">
        <f>'GHG Inventory CO2 emissions'!J50*'Global Warming Potential'!$C$4+'GHG Inventory CH4 emissions'!J50*'Global Warming Potential'!$C$5+'GHG Inventory N2O emissions'!J50*'Global Warming Potential'!$C$6+'GHG Inventory HFC emissions'!J50</f>
        <v>1.4401899999999999</v>
      </c>
      <c r="K50" s="12">
        <f>'GHG Inventory CO2 emissions'!K50*'Global Warming Potential'!$C$4+'GHG Inventory CH4 emissions'!K50*'Global Warming Potential'!$C$5+'GHG Inventory N2O emissions'!K50*'Global Warming Potential'!$C$6+'GHG Inventory HFC emissions'!K50</f>
        <v>1.3623099999999999</v>
      </c>
      <c r="L50" s="12">
        <f>'GHG Inventory CO2 emissions'!L50*'Global Warming Potential'!$C$4+'GHG Inventory CH4 emissions'!L50*'Global Warming Potential'!$C$5+'GHG Inventory N2O emissions'!L50*'Global Warming Potential'!$C$6+'GHG Inventory HFC emissions'!L50</f>
        <v>1.9458199999999999</v>
      </c>
      <c r="M50" s="12">
        <f>'GHG Inventory CO2 emissions'!M50*'Global Warming Potential'!$C$4+'GHG Inventory CH4 emissions'!M50*'Global Warming Potential'!$C$5+'GHG Inventory N2O emissions'!M50*'Global Warming Potential'!$C$6+'GHG Inventory HFC emissions'!M50</f>
        <v>2.1558599999999997</v>
      </c>
      <c r="N50" s="12">
        <f>'GHG Inventory CO2 emissions'!N50*'Global Warming Potential'!$C$4+'GHG Inventory CH4 emissions'!N50*'Global Warming Potential'!$C$5+'GHG Inventory N2O emissions'!N50*'Global Warming Potential'!$C$6+'GHG Inventory HFC emissions'!N50</f>
        <v>1.36585</v>
      </c>
      <c r="O50" s="12">
        <f>'GHG Inventory CO2 emissions'!O50*'Global Warming Potential'!$C$4+'GHG Inventory CH4 emissions'!O50*'Global Warming Potential'!$C$5+'GHG Inventory N2O emissions'!O50*'Global Warming Potential'!$C$6+'GHG Inventory HFC emissions'!O50</f>
        <v>1.79183</v>
      </c>
      <c r="P50" s="12">
        <f>'GHG Inventory CO2 emissions'!P50*'Global Warming Potential'!$C$4+'GHG Inventory CH4 emissions'!P50*'Global Warming Potential'!$C$5+'GHG Inventory N2O emissions'!P50*'Global Warming Potential'!$C$6+'GHG Inventory HFC emissions'!P50</f>
        <v>1.2909199999999998</v>
      </c>
      <c r="Q50" s="12">
        <f>'GHG Inventory CO2 emissions'!Q50*'Global Warming Potential'!$C$4+'GHG Inventory CH4 emissions'!Q50*'Global Warming Potential'!$C$5+'GHG Inventory N2O emissions'!Q50*'Global Warming Potential'!$C$6+'GHG Inventory HFC emissions'!Q50</f>
        <v>0.8024</v>
      </c>
      <c r="R50" s="12">
        <f>'GHG Inventory CO2 emissions'!R50*'Global Warming Potential'!$C$4+'GHG Inventory CH4 emissions'!R50*'Global Warming Potential'!$C$5+'GHG Inventory N2O emissions'!R50*'Global Warming Potential'!$C$6+'GHG Inventory HFC emissions'!R50</f>
        <v>0</v>
      </c>
      <c r="S50" s="12">
        <f>'GHG Inventory CO2 emissions'!S50*'Global Warming Potential'!$C$4+'GHG Inventory CH4 emissions'!S50*'Global Warming Potential'!$C$5+'GHG Inventory N2O emissions'!S50*'Global Warming Potential'!$C$6+'GHG Inventory HFC emissions'!S50</f>
        <v>0</v>
      </c>
    </row>
    <row r="51" spans="2:24" x14ac:dyDescent="0.35">
      <c r="B51" s="5" t="s">
        <v>20</v>
      </c>
      <c r="C51" s="12">
        <f>'GHG Inventory CO2 emissions'!C51*'Global Warming Potential'!$C$4+'GHG Inventory CH4 emissions'!C51*'Global Warming Potential'!$C$5+'GHG Inventory N2O emissions'!C51*'Global Warming Potential'!$C$6+'GHG Inventory HFC emissions'!C51</f>
        <v>0</v>
      </c>
      <c r="D51" s="12">
        <f>'GHG Inventory CO2 emissions'!D51*'Global Warming Potential'!$C$4+'GHG Inventory CH4 emissions'!D51*'Global Warming Potential'!$C$5+'GHG Inventory N2O emissions'!D51*'Global Warming Potential'!$C$6+'GHG Inventory HFC emissions'!D51</f>
        <v>0</v>
      </c>
      <c r="E51" s="12">
        <f>'GHG Inventory CO2 emissions'!E51*'Global Warming Potential'!$C$4+'GHG Inventory CH4 emissions'!E51*'Global Warming Potential'!$C$5+'GHG Inventory N2O emissions'!E51*'Global Warming Potential'!$C$6+'GHG Inventory HFC emissions'!E51</f>
        <v>0</v>
      </c>
      <c r="F51" s="12">
        <f>'GHG Inventory CO2 emissions'!F51*'Global Warming Potential'!$C$4+'GHG Inventory CH4 emissions'!F51*'Global Warming Potential'!$C$5+'GHG Inventory N2O emissions'!F51*'Global Warming Potential'!$C$6+'GHG Inventory HFC emissions'!F51</f>
        <v>0</v>
      </c>
      <c r="G51" s="12">
        <f>'GHG Inventory CO2 emissions'!G51*'Global Warming Potential'!$C$4+'GHG Inventory CH4 emissions'!G51*'Global Warming Potential'!$C$5+'GHG Inventory N2O emissions'!G51*'Global Warming Potential'!$C$6+'GHG Inventory HFC emissions'!G51</f>
        <v>0</v>
      </c>
      <c r="H51" s="12">
        <f>'GHG Inventory CO2 emissions'!H51*'Global Warming Potential'!$C$4+'GHG Inventory CH4 emissions'!H51*'Global Warming Potential'!$C$5+'GHG Inventory N2O emissions'!H51*'Global Warming Potential'!$C$6+'GHG Inventory HFC emissions'!H51</f>
        <v>0</v>
      </c>
      <c r="I51" s="12">
        <f>'GHG Inventory CO2 emissions'!I51*'Global Warming Potential'!$C$4+'GHG Inventory CH4 emissions'!I51*'Global Warming Potential'!$C$5+'GHG Inventory N2O emissions'!I51*'Global Warming Potential'!$C$6+'GHG Inventory HFC emissions'!I51</f>
        <v>0</v>
      </c>
      <c r="J51" s="12">
        <f>'GHG Inventory CO2 emissions'!J51*'Global Warming Potential'!$C$4+'GHG Inventory CH4 emissions'!J51*'Global Warming Potential'!$C$5+'GHG Inventory N2O emissions'!J51*'Global Warming Potential'!$C$6+'GHG Inventory HFC emissions'!J51</f>
        <v>0</v>
      </c>
      <c r="K51" s="12">
        <f>'GHG Inventory CO2 emissions'!K51*'Global Warming Potential'!$C$4+'GHG Inventory CH4 emissions'!K51*'Global Warming Potential'!$C$5+'GHG Inventory N2O emissions'!K51*'Global Warming Potential'!$C$6+'GHG Inventory HFC emissions'!K51</f>
        <v>0</v>
      </c>
      <c r="L51" s="12">
        <f>'GHG Inventory CO2 emissions'!L51*'Global Warming Potential'!$C$4+'GHG Inventory CH4 emissions'!L51*'Global Warming Potential'!$C$5+'GHG Inventory N2O emissions'!L51*'Global Warming Potential'!$C$6+'GHG Inventory HFC emissions'!L51</f>
        <v>0</v>
      </c>
      <c r="M51" s="12">
        <f>'GHG Inventory CO2 emissions'!M51*'Global Warming Potential'!$C$4+'GHG Inventory CH4 emissions'!M51*'Global Warming Potential'!$C$5+'GHG Inventory N2O emissions'!M51*'Global Warming Potential'!$C$6+'GHG Inventory HFC emissions'!M51</f>
        <v>0</v>
      </c>
      <c r="N51" s="12">
        <f>'GHG Inventory CO2 emissions'!N51*'Global Warming Potential'!$C$4+'GHG Inventory CH4 emissions'!N51*'Global Warming Potential'!$C$5+'GHG Inventory N2O emissions'!N51*'Global Warming Potential'!$C$6+'GHG Inventory HFC emissions'!N51</f>
        <v>0</v>
      </c>
      <c r="O51" s="12">
        <f>'GHG Inventory CO2 emissions'!O51*'Global Warming Potential'!$C$4+'GHG Inventory CH4 emissions'!O51*'Global Warming Potential'!$C$5+'GHG Inventory N2O emissions'!O51*'Global Warming Potential'!$C$6+'GHG Inventory HFC emissions'!O51</f>
        <v>0</v>
      </c>
      <c r="P51" s="12">
        <f>'GHG Inventory CO2 emissions'!P51*'Global Warming Potential'!$C$4+'GHG Inventory CH4 emissions'!P51*'Global Warming Potential'!$C$5+'GHG Inventory N2O emissions'!P51*'Global Warming Potential'!$C$6+'GHG Inventory HFC emissions'!P51</f>
        <v>0</v>
      </c>
      <c r="Q51" s="12">
        <f>'GHG Inventory CO2 emissions'!Q51*'Global Warming Potential'!$C$4+'GHG Inventory CH4 emissions'!Q51*'Global Warming Potential'!$C$5+'GHG Inventory N2O emissions'!Q51*'Global Warming Potential'!$C$6+'GHG Inventory HFC emissions'!Q51</f>
        <v>0</v>
      </c>
      <c r="R51" s="12">
        <f>'GHG Inventory CO2 emissions'!R51*'Global Warming Potential'!$C$4+'GHG Inventory CH4 emissions'!R51*'Global Warming Potential'!$C$5+'GHG Inventory N2O emissions'!R51*'Global Warming Potential'!$C$6+'GHG Inventory HFC emissions'!R51</f>
        <v>0</v>
      </c>
      <c r="S51" s="12">
        <f>'GHG Inventory CO2 emissions'!S51*'Global Warming Potential'!$C$4+'GHG Inventory CH4 emissions'!S51*'Global Warming Potential'!$C$5+'GHG Inventory N2O emissions'!S51*'Global Warming Potential'!$C$6+'GHG Inventory HFC emissions'!S51</f>
        <v>0</v>
      </c>
    </row>
    <row r="52" spans="2:24" x14ac:dyDescent="0.35">
      <c r="B52" s="5" t="s">
        <v>21</v>
      </c>
      <c r="C52" s="12">
        <f>'GHG Inventory CO2 emissions'!C52*'Global Warming Potential'!$C$4+'GHG Inventory CH4 emissions'!C52*'Global Warming Potential'!$C$5+'GHG Inventory N2O emissions'!C52*'Global Warming Potential'!$C$6+'GHG Inventory HFC emissions'!C52</f>
        <v>0</v>
      </c>
      <c r="D52" s="12">
        <f>'GHG Inventory CO2 emissions'!D52*'Global Warming Potential'!$C$4+'GHG Inventory CH4 emissions'!D52*'Global Warming Potential'!$C$5+'GHG Inventory N2O emissions'!D52*'Global Warming Potential'!$C$6+'GHG Inventory HFC emissions'!D52</f>
        <v>0</v>
      </c>
      <c r="E52" s="12">
        <f>'GHG Inventory CO2 emissions'!E52*'Global Warming Potential'!$C$4+'GHG Inventory CH4 emissions'!E52*'Global Warming Potential'!$C$5+'GHG Inventory N2O emissions'!E52*'Global Warming Potential'!$C$6+'GHG Inventory HFC emissions'!E52</f>
        <v>0</v>
      </c>
      <c r="F52" s="12">
        <f>'GHG Inventory CO2 emissions'!F52*'Global Warming Potential'!$C$4+'GHG Inventory CH4 emissions'!F52*'Global Warming Potential'!$C$5+'GHG Inventory N2O emissions'!F52*'Global Warming Potential'!$C$6+'GHG Inventory HFC emissions'!F52</f>
        <v>0</v>
      </c>
      <c r="G52" s="12">
        <f>'GHG Inventory CO2 emissions'!G52*'Global Warming Potential'!$C$4+'GHG Inventory CH4 emissions'!G52*'Global Warming Potential'!$C$5+'GHG Inventory N2O emissions'!G52*'Global Warming Potential'!$C$6+'GHG Inventory HFC emissions'!G52</f>
        <v>0</v>
      </c>
      <c r="H52" s="12">
        <f>'GHG Inventory CO2 emissions'!H52*'Global Warming Potential'!$C$4+'GHG Inventory CH4 emissions'!H52*'Global Warming Potential'!$C$5+'GHG Inventory N2O emissions'!H52*'Global Warming Potential'!$C$6+'GHG Inventory HFC emissions'!H52</f>
        <v>0</v>
      </c>
      <c r="I52" s="12">
        <f>'GHG Inventory CO2 emissions'!I52*'Global Warming Potential'!$C$4+'GHG Inventory CH4 emissions'!I52*'Global Warming Potential'!$C$5+'GHG Inventory N2O emissions'!I52*'Global Warming Potential'!$C$6+'GHG Inventory HFC emissions'!I52</f>
        <v>0</v>
      </c>
      <c r="J52" s="12">
        <f>'GHG Inventory CO2 emissions'!J52*'Global Warming Potential'!$C$4+'GHG Inventory CH4 emissions'!J52*'Global Warming Potential'!$C$5+'GHG Inventory N2O emissions'!J52*'Global Warming Potential'!$C$6+'GHG Inventory HFC emissions'!J52</f>
        <v>0</v>
      </c>
      <c r="K52" s="12">
        <f>'GHG Inventory CO2 emissions'!K52*'Global Warming Potential'!$C$4+'GHG Inventory CH4 emissions'!K52*'Global Warming Potential'!$C$5+'GHG Inventory N2O emissions'!K52*'Global Warming Potential'!$C$6+'GHG Inventory HFC emissions'!K52</f>
        <v>0</v>
      </c>
      <c r="L52" s="12">
        <f>'GHG Inventory CO2 emissions'!L52*'Global Warming Potential'!$C$4+'GHG Inventory CH4 emissions'!L52*'Global Warming Potential'!$C$5+'GHG Inventory N2O emissions'!L52*'Global Warming Potential'!$C$6+'GHG Inventory HFC emissions'!L52</f>
        <v>0</v>
      </c>
      <c r="M52" s="12">
        <f>'GHG Inventory CO2 emissions'!M52*'Global Warming Potential'!$C$4+'GHG Inventory CH4 emissions'!M52*'Global Warming Potential'!$C$5+'GHG Inventory N2O emissions'!M52*'Global Warming Potential'!$C$6+'GHG Inventory HFC emissions'!M52</f>
        <v>0</v>
      </c>
      <c r="N52" s="12">
        <f>'GHG Inventory CO2 emissions'!N52*'Global Warming Potential'!$C$4+'GHG Inventory CH4 emissions'!N52*'Global Warming Potential'!$C$5+'GHG Inventory N2O emissions'!N52*'Global Warming Potential'!$C$6+'GHG Inventory HFC emissions'!N52</f>
        <v>0</v>
      </c>
      <c r="O52" s="12">
        <f>'GHG Inventory CO2 emissions'!O52*'Global Warming Potential'!$C$4+'GHG Inventory CH4 emissions'!O52*'Global Warming Potential'!$C$5+'GHG Inventory N2O emissions'!O52*'Global Warming Potential'!$C$6+'GHG Inventory HFC emissions'!O52</f>
        <v>0</v>
      </c>
      <c r="P52" s="12">
        <f>'GHG Inventory CO2 emissions'!P52*'Global Warming Potential'!$C$4+'GHG Inventory CH4 emissions'!P52*'Global Warming Potential'!$C$5+'GHG Inventory N2O emissions'!P52*'Global Warming Potential'!$C$6+'GHG Inventory HFC emissions'!P52</f>
        <v>0</v>
      </c>
      <c r="Q52" s="12">
        <f>'GHG Inventory CO2 emissions'!Q52*'Global Warming Potential'!$C$4+'GHG Inventory CH4 emissions'!Q52*'Global Warming Potential'!$C$5+'GHG Inventory N2O emissions'!Q52*'Global Warming Potential'!$C$6+'GHG Inventory HFC emissions'!Q52</f>
        <v>0</v>
      </c>
      <c r="R52" s="12">
        <f>'GHG Inventory CO2 emissions'!R52*'Global Warming Potential'!$C$4+'GHG Inventory CH4 emissions'!R52*'Global Warming Potential'!$C$5+'GHG Inventory N2O emissions'!R52*'Global Warming Potential'!$C$6+'GHG Inventory HFC emissions'!R52</f>
        <v>0</v>
      </c>
      <c r="S52" s="12">
        <f>'GHG Inventory CO2 emissions'!S52*'Global Warming Potential'!$C$4+'GHG Inventory CH4 emissions'!S52*'Global Warming Potential'!$C$5+'GHG Inventory N2O emissions'!S52*'Global Warming Potential'!$C$6+'GHG Inventory HFC emissions'!S52</f>
        <v>0</v>
      </c>
    </row>
    <row r="53" spans="2:24" x14ac:dyDescent="0.35">
      <c r="B53" s="5" t="s">
        <v>22</v>
      </c>
      <c r="C53" s="12">
        <f>'GHG Inventory CO2 emissions'!C53*'Global Warming Potential'!$C$4+'GHG Inventory CH4 emissions'!C53*'Global Warming Potential'!$C$5+'GHG Inventory N2O emissions'!C53*'Global Warming Potential'!$C$6+'GHG Inventory HFC emissions'!C53</f>
        <v>0</v>
      </c>
      <c r="D53" s="12">
        <f>'GHG Inventory CO2 emissions'!D53*'Global Warming Potential'!$C$4+'GHG Inventory CH4 emissions'!D53*'Global Warming Potential'!$C$5+'GHG Inventory N2O emissions'!D53*'Global Warming Potential'!$C$6+'GHG Inventory HFC emissions'!D53</f>
        <v>0</v>
      </c>
      <c r="E53" s="12">
        <f>'GHG Inventory CO2 emissions'!E53*'Global Warming Potential'!$C$4+'GHG Inventory CH4 emissions'!E53*'Global Warming Potential'!$C$5+'GHG Inventory N2O emissions'!E53*'Global Warming Potential'!$C$6+'GHG Inventory HFC emissions'!E53</f>
        <v>0</v>
      </c>
      <c r="F53" s="12">
        <f>'GHG Inventory CO2 emissions'!F53*'Global Warming Potential'!$C$4+'GHG Inventory CH4 emissions'!F53*'Global Warming Potential'!$C$5+'GHG Inventory N2O emissions'!F53*'Global Warming Potential'!$C$6+'GHG Inventory HFC emissions'!F53</f>
        <v>0</v>
      </c>
      <c r="G53" s="12">
        <f>'GHG Inventory CO2 emissions'!G53*'Global Warming Potential'!$C$4+'GHG Inventory CH4 emissions'!G53*'Global Warming Potential'!$C$5+'GHG Inventory N2O emissions'!G53*'Global Warming Potential'!$C$6+'GHG Inventory HFC emissions'!G53</f>
        <v>0</v>
      </c>
      <c r="H53" s="12">
        <f>'GHG Inventory CO2 emissions'!H53*'Global Warming Potential'!$C$4+'GHG Inventory CH4 emissions'!H53*'Global Warming Potential'!$C$5+'GHG Inventory N2O emissions'!H53*'Global Warming Potential'!$C$6+'GHG Inventory HFC emissions'!H53</f>
        <v>0</v>
      </c>
      <c r="I53" s="12">
        <f>'GHG Inventory CO2 emissions'!I53*'Global Warming Potential'!$C$4+'GHG Inventory CH4 emissions'!I53*'Global Warming Potential'!$C$5+'GHG Inventory N2O emissions'!I53*'Global Warming Potential'!$C$6+'GHG Inventory HFC emissions'!I53</f>
        <v>0</v>
      </c>
      <c r="J53" s="12">
        <f>'GHG Inventory CO2 emissions'!J53*'Global Warming Potential'!$C$4+'GHG Inventory CH4 emissions'!J53*'Global Warming Potential'!$C$5+'GHG Inventory N2O emissions'!J53*'Global Warming Potential'!$C$6+'GHG Inventory HFC emissions'!J53</f>
        <v>0</v>
      </c>
      <c r="K53" s="12">
        <f>'GHG Inventory CO2 emissions'!K53*'Global Warming Potential'!$C$4+'GHG Inventory CH4 emissions'!K53*'Global Warming Potential'!$C$5+'GHG Inventory N2O emissions'!K53*'Global Warming Potential'!$C$6+'GHG Inventory HFC emissions'!K53</f>
        <v>0</v>
      </c>
      <c r="L53" s="12">
        <f>'GHG Inventory CO2 emissions'!L53*'Global Warming Potential'!$C$4+'GHG Inventory CH4 emissions'!L53*'Global Warming Potential'!$C$5+'GHG Inventory N2O emissions'!L53*'Global Warming Potential'!$C$6+'GHG Inventory HFC emissions'!L53</f>
        <v>0</v>
      </c>
      <c r="M53" s="12">
        <f>'GHG Inventory CO2 emissions'!M53*'Global Warming Potential'!$C$4+'GHG Inventory CH4 emissions'!M53*'Global Warming Potential'!$C$5+'GHG Inventory N2O emissions'!M53*'Global Warming Potential'!$C$6+'GHG Inventory HFC emissions'!M53</f>
        <v>0</v>
      </c>
      <c r="N53" s="12">
        <f>'GHG Inventory CO2 emissions'!N53*'Global Warming Potential'!$C$4+'GHG Inventory CH4 emissions'!N53*'Global Warming Potential'!$C$5+'GHG Inventory N2O emissions'!N53*'Global Warming Potential'!$C$6+'GHG Inventory HFC emissions'!N53</f>
        <v>0</v>
      </c>
      <c r="O53" s="12">
        <f>'GHG Inventory CO2 emissions'!O53*'Global Warming Potential'!$C$4+'GHG Inventory CH4 emissions'!O53*'Global Warming Potential'!$C$5+'GHG Inventory N2O emissions'!O53*'Global Warming Potential'!$C$6+'GHG Inventory HFC emissions'!O53</f>
        <v>0</v>
      </c>
      <c r="P53" s="12">
        <f>'GHG Inventory CO2 emissions'!P53*'Global Warming Potential'!$C$4+'GHG Inventory CH4 emissions'!P53*'Global Warming Potential'!$C$5+'GHG Inventory N2O emissions'!P53*'Global Warming Potential'!$C$6+'GHG Inventory HFC emissions'!P53</f>
        <v>0</v>
      </c>
      <c r="Q53" s="12">
        <f>'GHG Inventory CO2 emissions'!Q53*'Global Warming Potential'!$C$4+'GHG Inventory CH4 emissions'!Q53*'Global Warming Potential'!$C$5+'GHG Inventory N2O emissions'!Q53*'Global Warming Potential'!$C$6+'GHG Inventory HFC emissions'!Q53</f>
        <v>0</v>
      </c>
      <c r="R53" s="12">
        <f>'GHG Inventory CO2 emissions'!R53*'Global Warming Potential'!$C$4+'GHG Inventory CH4 emissions'!R53*'Global Warming Potential'!$C$5+'GHG Inventory N2O emissions'!R53*'Global Warming Potential'!$C$6+'GHG Inventory HFC emissions'!R53</f>
        <v>0</v>
      </c>
      <c r="S53" s="12">
        <f>'GHG Inventory CO2 emissions'!S53*'Global Warming Potential'!$C$4+'GHG Inventory CH4 emissions'!S53*'Global Warming Potential'!$C$5+'GHG Inventory N2O emissions'!S53*'Global Warming Potential'!$C$6+'GHG Inventory HFC emissions'!S53</f>
        <v>0</v>
      </c>
    </row>
    <row r="54" spans="2:24" s="1" customFormat="1" x14ac:dyDescent="0.35">
      <c r="B54" s="4" t="s">
        <v>23</v>
      </c>
      <c r="C54" s="11">
        <f>'GHG Inventory CO2 emissions'!C54*'Global Warming Potential'!$C$4+'GHG Inventory CH4 emissions'!C54*'Global Warming Potential'!$C$5+'GHG Inventory N2O emissions'!C54*'Global Warming Potential'!$C$6+'GHG Inventory HFC emissions'!C54</f>
        <v>0</v>
      </c>
      <c r="D54" s="11">
        <f>'GHG Inventory CO2 emissions'!D54*'Global Warming Potential'!$C$4+'GHG Inventory CH4 emissions'!D54*'Global Warming Potential'!$C$5+'GHG Inventory N2O emissions'!D54*'Global Warming Potential'!$C$6+'GHG Inventory HFC emissions'!D54</f>
        <v>0</v>
      </c>
      <c r="E54" s="11">
        <f>'GHG Inventory CO2 emissions'!E54*'Global Warming Potential'!$C$4+'GHG Inventory CH4 emissions'!E54*'Global Warming Potential'!$C$5+'GHG Inventory N2O emissions'!E54*'Global Warming Potential'!$C$6+'GHG Inventory HFC emissions'!E54</f>
        <v>0</v>
      </c>
      <c r="F54" s="11">
        <f>'GHG Inventory CO2 emissions'!F54*'Global Warming Potential'!$C$4+'GHG Inventory CH4 emissions'!F54*'Global Warming Potential'!$C$5+'GHG Inventory N2O emissions'!F54*'Global Warming Potential'!$C$6+'GHG Inventory HFC emissions'!F54</f>
        <v>0</v>
      </c>
      <c r="G54" s="11">
        <f>'GHG Inventory CO2 emissions'!G54*'Global Warming Potential'!$C$4+'GHG Inventory CH4 emissions'!G54*'Global Warming Potential'!$C$5+'GHG Inventory N2O emissions'!G54*'Global Warming Potential'!$C$6+'GHG Inventory HFC emissions'!G54</f>
        <v>0</v>
      </c>
      <c r="H54" s="11">
        <f>'GHG Inventory CO2 emissions'!H54*'Global Warming Potential'!$C$4+'GHG Inventory CH4 emissions'!H54*'Global Warming Potential'!$C$5+'GHG Inventory N2O emissions'!H54*'Global Warming Potential'!$C$6+'GHG Inventory HFC emissions'!H54</f>
        <v>0</v>
      </c>
      <c r="I54" s="11">
        <f>'GHG Inventory CO2 emissions'!I54*'Global Warming Potential'!$C$4+'GHG Inventory CH4 emissions'!I54*'Global Warming Potential'!$C$5+'GHG Inventory N2O emissions'!I54*'Global Warming Potential'!$C$6+'GHG Inventory HFC emissions'!I54</f>
        <v>0</v>
      </c>
      <c r="J54" s="11">
        <f>'GHG Inventory CO2 emissions'!J54*'Global Warming Potential'!$C$4+'GHG Inventory CH4 emissions'!J54*'Global Warming Potential'!$C$5+'GHG Inventory N2O emissions'!J54*'Global Warming Potential'!$C$6+'GHG Inventory HFC emissions'!J54</f>
        <v>0</v>
      </c>
      <c r="K54" s="11">
        <f>'GHG Inventory CO2 emissions'!K54*'Global Warming Potential'!$C$4+'GHG Inventory CH4 emissions'!K54*'Global Warming Potential'!$C$5+'GHG Inventory N2O emissions'!K54*'Global Warming Potential'!$C$6+'GHG Inventory HFC emissions'!K54</f>
        <v>0</v>
      </c>
      <c r="L54" s="11">
        <f>'GHG Inventory CO2 emissions'!L54*'Global Warming Potential'!$C$4+'GHG Inventory CH4 emissions'!L54*'Global Warming Potential'!$C$5+'GHG Inventory N2O emissions'!L54*'Global Warming Potential'!$C$6+'GHG Inventory HFC emissions'!L54</f>
        <v>0</v>
      </c>
      <c r="M54" s="11">
        <f>'GHG Inventory CO2 emissions'!M54*'Global Warming Potential'!$C$4+'GHG Inventory CH4 emissions'!M54*'Global Warming Potential'!$C$5+'GHG Inventory N2O emissions'!M54*'Global Warming Potential'!$C$6+'GHG Inventory HFC emissions'!M54</f>
        <v>0</v>
      </c>
      <c r="N54" s="11">
        <f>'GHG Inventory CO2 emissions'!N54*'Global Warming Potential'!$C$4+'GHG Inventory CH4 emissions'!N54*'Global Warming Potential'!$C$5+'GHG Inventory N2O emissions'!N54*'Global Warming Potential'!$C$6+'GHG Inventory HFC emissions'!N54</f>
        <v>0</v>
      </c>
      <c r="O54" s="11">
        <f>'GHG Inventory CO2 emissions'!O54*'Global Warming Potential'!$C$4+'GHG Inventory CH4 emissions'!O54*'Global Warming Potential'!$C$5+'GHG Inventory N2O emissions'!O54*'Global Warming Potential'!$C$6+'GHG Inventory HFC emissions'!O54</f>
        <v>0</v>
      </c>
      <c r="P54" s="11">
        <f>'GHG Inventory CO2 emissions'!P54*'Global Warming Potential'!$C$4+'GHG Inventory CH4 emissions'!P54*'Global Warming Potential'!$C$5+'GHG Inventory N2O emissions'!P54*'Global Warming Potential'!$C$6+'GHG Inventory HFC emissions'!P54</f>
        <v>0</v>
      </c>
      <c r="Q54" s="11">
        <f>'GHG Inventory CO2 emissions'!Q54*'Global Warming Potential'!$C$4+'GHG Inventory CH4 emissions'!Q54*'Global Warming Potential'!$C$5+'GHG Inventory N2O emissions'!Q54*'Global Warming Potential'!$C$6+'GHG Inventory HFC emissions'!Q54</f>
        <v>0</v>
      </c>
      <c r="R54" s="11">
        <f>'GHG Inventory CO2 emissions'!R54*'Global Warming Potential'!$C$4+'GHG Inventory CH4 emissions'!R54*'Global Warming Potential'!$C$5+'GHG Inventory N2O emissions'!R54*'Global Warming Potential'!$C$6+'GHG Inventory HFC emissions'!R54</f>
        <v>0</v>
      </c>
      <c r="S54" s="11">
        <f>'GHG Inventory CO2 emissions'!S54*'Global Warming Potential'!$C$4+'GHG Inventory CH4 emissions'!S54*'Global Warming Potential'!$C$5+'GHG Inventory N2O emissions'!S54*'Global Warming Potential'!$C$6+'GHG Inventory HFC emissions'!S54</f>
        <v>0</v>
      </c>
    </row>
    <row r="55" spans="2:24" x14ac:dyDescent="0.35">
      <c r="B55" s="5" t="s">
        <v>24</v>
      </c>
      <c r="C55" s="12">
        <f>'GHG Inventory CO2 emissions'!C55*'Global Warming Potential'!$C$4+'GHG Inventory CH4 emissions'!C55*'Global Warming Potential'!$C$5+'GHG Inventory N2O emissions'!C55*'Global Warming Potential'!$C$6+'GHG Inventory HFC emissions'!C55</f>
        <v>0</v>
      </c>
      <c r="D55" s="12">
        <f>'GHG Inventory CO2 emissions'!D55*'Global Warming Potential'!$C$4+'GHG Inventory CH4 emissions'!D55*'Global Warming Potential'!$C$5+'GHG Inventory N2O emissions'!D55*'Global Warming Potential'!$C$6+'GHG Inventory HFC emissions'!D55</f>
        <v>0</v>
      </c>
      <c r="E55" s="12">
        <f>'GHG Inventory CO2 emissions'!E55*'Global Warming Potential'!$C$4+'GHG Inventory CH4 emissions'!E55*'Global Warming Potential'!$C$5+'GHG Inventory N2O emissions'!E55*'Global Warming Potential'!$C$6+'GHG Inventory HFC emissions'!E55</f>
        <v>0</v>
      </c>
      <c r="F55" s="12">
        <f>'GHG Inventory CO2 emissions'!F55*'Global Warming Potential'!$C$4+'GHG Inventory CH4 emissions'!F55*'Global Warming Potential'!$C$5+'GHG Inventory N2O emissions'!F55*'Global Warming Potential'!$C$6+'GHG Inventory HFC emissions'!F55</f>
        <v>0</v>
      </c>
      <c r="G55" s="12">
        <f>'GHG Inventory CO2 emissions'!G55*'Global Warming Potential'!$C$4+'GHG Inventory CH4 emissions'!G55*'Global Warming Potential'!$C$5+'GHG Inventory N2O emissions'!G55*'Global Warming Potential'!$C$6+'GHG Inventory HFC emissions'!G55</f>
        <v>0</v>
      </c>
      <c r="H55" s="12">
        <f>'GHG Inventory CO2 emissions'!H55*'Global Warming Potential'!$C$4+'GHG Inventory CH4 emissions'!H55*'Global Warming Potential'!$C$5+'GHG Inventory N2O emissions'!H55*'Global Warming Potential'!$C$6+'GHG Inventory HFC emissions'!H55</f>
        <v>0</v>
      </c>
      <c r="I55" s="12">
        <f>'GHG Inventory CO2 emissions'!I55*'Global Warming Potential'!$C$4+'GHG Inventory CH4 emissions'!I55*'Global Warming Potential'!$C$5+'GHG Inventory N2O emissions'!I55*'Global Warming Potential'!$C$6+'GHG Inventory HFC emissions'!I55</f>
        <v>0</v>
      </c>
      <c r="J55" s="12">
        <f>'GHG Inventory CO2 emissions'!J55*'Global Warming Potential'!$C$4+'GHG Inventory CH4 emissions'!J55*'Global Warming Potential'!$C$5+'GHG Inventory N2O emissions'!J55*'Global Warming Potential'!$C$6+'GHG Inventory HFC emissions'!J55</f>
        <v>0</v>
      </c>
      <c r="K55" s="12">
        <f>'GHG Inventory CO2 emissions'!K55*'Global Warming Potential'!$C$4+'GHG Inventory CH4 emissions'!K55*'Global Warming Potential'!$C$5+'GHG Inventory N2O emissions'!K55*'Global Warming Potential'!$C$6+'GHG Inventory HFC emissions'!K55</f>
        <v>0</v>
      </c>
      <c r="L55" s="12">
        <f>'GHG Inventory CO2 emissions'!L55*'Global Warming Potential'!$C$4+'GHG Inventory CH4 emissions'!L55*'Global Warming Potential'!$C$5+'GHG Inventory N2O emissions'!L55*'Global Warming Potential'!$C$6+'GHG Inventory HFC emissions'!L55</f>
        <v>0</v>
      </c>
      <c r="M55" s="12">
        <f>'GHG Inventory CO2 emissions'!M55*'Global Warming Potential'!$C$4+'GHG Inventory CH4 emissions'!M55*'Global Warming Potential'!$C$5+'GHG Inventory N2O emissions'!M55*'Global Warming Potential'!$C$6+'GHG Inventory HFC emissions'!M55</f>
        <v>0</v>
      </c>
      <c r="N55" s="12">
        <f>'GHG Inventory CO2 emissions'!N55*'Global Warming Potential'!$C$4+'GHG Inventory CH4 emissions'!N55*'Global Warming Potential'!$C$5+'GHG Inventory N2O emissions'!N55*'Global Warming Potential'!$C$6+'GHG Inventory HFC emissions'!N55</f>
        <v>0</v>
      </c>
      <c r="O55" s="12">
        <f>'GHG Inventory CO2 emissions'!O55*'Global Warming Potential'!$C$4+'GHG Inventory CH4 emissions'!O55*'Global Warming Potential'!$C$5+'GHG Inventory N2O emissions'!O55*'Global Warming Potential'!$C$6+'GHG Inventory HFC emissions'!O55</f>
        <v>0</v>
      </c>
      <c r="P55" s="12">
        <f>'GHG Inventory CO2 emissions'!P55*'Global Warming Potential'!$C$4+'GHG Inventory CH4 emissions'!P55*'Global Warming Potential'!$C$5+'GHG Inventory N2O emissions'!P55*'Global Warming Potential'!$C$6+'GHG Inventory HFC emissions'!P55</f>
        <v>0</v>
      </c>
      <c r="Q55" s="12">
        <f>'GHG Inventory CO2 emissions'!Q55*'Global Warming Potential'!$C$4+'GHG Inventory CH4 emissions'!Q55*'Global Warming Potential'!$C$5+'GHG Inventory N2O emissions'!Q55*'Global Warming Potential'!$C$6+'GHG Inventory HFC emissions'!Q55</f>
        <v>0</v>
      </c>
      <c r="R55" s="12">
        <f>'GHG Inventory CO2 emissions'!R55*'Global Warming Potential'!$C$4+'GHG Inventory CH4 emissions'!R55*'Global Warming Potential'!$C$5+'GHG Inventory N2O emissions'!R55*'Global Warming Potential'!$C$6+'GHG Inventory HFC emissions'!R55</f>
        <v>0</v>
      </c>
      <c r="S55" s="12">
        <f>'GHG Inventory CO2 emissions'!S55*'Global Warming Potential'!$C$4+'GHG Inventory CH4 emissions'!S55*'Global Warming Potential'!$C$5+'GHG Inventory N2O emissions'!S55*'Global Warming Potential'!$C$6+'GHG Inventory HFC emissions'!S55</f>
        <v>0</v>
      </c>
    </row>
    <row r="56" spans="2:24" x14ac:dyDescent="0.35">
      <c r="B56" s="5" t="s">
        <v>25</v>
      </c>
      <c r="C56" s="12">
        <f>'GHG Inventory CO2 emissions'!C56*'Global Warming Potential'!$C$4+'GHG Inventory CH4 emissions'!C56*'Global Warming Potential'!$C$5+'GHG Inventory N2O emissions'!C56*'Global Warming Potential'!$C$6+'GHG Inventory HFC emissions'!C56</f>
        <v>0</v>
      </c>
      <c r="D56" s="12">
        <f>'GHG Inventory CO2 emissions'!D56*'Global Warming Potential'!$C$4+'GHG Inventory CH4 emissions'!D56*'Global Warming Potential'!$C$5+'GHG Inventory N2O emissions'!D56*'Global Warming Potential'!$C$6+'GHG Inventory HFC emissions'!D56</f>
        <v>0</v>
      </c>
      <c r="E56" s="12">
        <f>'GHG Inventory CO2 emissions'!E56*'Global Warming Potential'!$C$4+'GHG Inventory CH4 emissions'!E56*'Global Warming Potential'!$C$5+'GHG Inventory N2O emissions'!E56*'Global Warming Potential'!$C$6+'GHG Inventory HFC emissions'!E56</f>
        <v>0</v>
      </c>
      <c r="F56" s="12">
        <f>'GHG Inventory CO2 emissions'!F56*'Global Warming Potential'!$C$4+'GHG Inventory CH4 emissions'!F56*'Global Warming Potential'!$C$5+'GHG Inventory N2O emissions'!F56*'Global Warming Potential'!$C$6+'GHG Inventory HFC emissions'!F56</f>
        <v>0</v>
      </c>
      <c r="G56" s="12">
        <f>'GHG Inventory CO2 emissions'!G56*'Global Warming Potential'!$C$4+'GHG Inventory CH4 emissions'!G56*'Global Warming Potential'!$C$5+'GHG Inventory N2O emissions'!G56*'Global Warming Potential'!$C$6+'GHG Inventory HFC emissions'!G56</f>
        <v>0</v>
      </c>
      <c r="H56" s="12">
        <f>'GHG Inventory CO2 emissions'!H56*'Global Warming Potential'!$C$4+'GHG Inventory CH4 emissions'!H56*'Global Warming Potential'!$C$5+'GHG Inventory N2O emissions'!H56*'Global Warming Potential'!$C$6+'GHG Inventory HFC emissions'!H56</f>
        <v>0</v>
      </c>
      <c r="I56" s="12">
        <f>'GHG Inventory CO2 emissions'!I56*'Global Warming Potential'!$C$4+'GHG Inventory CH4 emissions'!I56*'Global Warming Potential'!$C$5+'GHG Inventory N2O emissions'!I56*'Global Warming Potential'!$C$6+'GHG Inventory HFC emissions'!I56</f>
        <v>0</v>
      </c>
      <c r="J56" s="12">
        <f>'GHG Inventory CO2 emissions'!J56*'Global Warming Potential'!$C$4+'GHG Inventory CH4 emissions'!J56*'Global Warming Potential'!$C$5+'GHG Inventory N2O emissions'!J56*'Global Warming Potential'!$C$6+'GHG Inventory HFC emissions'!J56</f>
        <v>0</v>
      </c>
      <c r="K56" s="12">
        <f>'GHG Inventory CO2 emissions'!K56*'Global Warming Potential'!$C$4+'GHG Inventory CH4 emissions'!K56*'Global Warming Potential'!$C$5+'GHG Inventory N2O emissions'!K56*'Global Warming Potential'!$C$6+'GHG Inventory HFC emissions'!K56</f>
        <v>0</v>
      </c>
      <c r="L56" s="12">
        <f>'GHG Inventory CO2 emissions'!L56*'Global Warming Potential'!$C$4+'GHG Inventory CH4 emissions'!L56*'Global Warming Potential'!$C$5+'GHG Inventory N2O emissions'!L56*'Global Warming Potential'!$C$6+'GHG Inventory HFC emissions'!L56</f>
        <v>0</v>
      </c>
      <c r="M56" s="12">
        <f>'GHG Inventory CO2 emissions'!M56*'Global Warming Potential'!$C$4+'GHG Inventory CH4 emissions'!M56*'Global Warming Potential'!$C$5+'GHG Inventory N2O emissions'!M56*'Global Warming Potential'!$C$6+'GHG Inventory HFC emissions'!M56</f>
        <v>0</v>
      </c>
      <c r="N56" s="12">
        <f>'GHG Inventory CO2 emissions'!N56*'Global Warming Potential'!$C$4+'GHG Inventory CH4 emissions'!N56*'Global Warming Potential'!$C$5+'GHG Inventory N2O emissions'!N56*'Global Warming Potential'!$C$6+'GHG Inventory HFC emissions'!N56</f>
        <v>0</v>
      </c>
      <c r="O56" s="12">
        <f>'GHG Inventory CO2 emissions'!O56*'Global Warming Potential'!$C$4+'GHG Inventory CH4 emissions'!O56*'Global Warming Potential'!$C$5+'GHG Inventory N2O emissions'!O56*'Global Warming Potential'!$C$6+'GHG Inventory HFC emissions'!O56</f>
        <v>0</v>
      </c>
      <c r="P56" s="12">
        <f>'GHG Inventory CO2 emissions'!P56*'Global Warming Potential'!$C$4+'GHG Inventory CH4 emissions'!P56*'Global Warming Potential'!$C$5+'GHG Inventory N2O emissions'!P56*'Global Warming Potential'!$C$6+'GHG Inventory HFC emissions'!P56</f>
        <v>0</v>
      </c>
      <c r="Q56" s="12">
        <f>'GHG Inventory CO2 emissions'!Q56*'Global Warming Potential'!$C$4+'GHG Inventory CH4 emissions'!Q56*'Global Warming Potential'!$C$5+'GHG Inventory N2O emissions'!Q56*'Global Warming Potential'!$C$6+'GHG Inventory HFC emissions'!Q56</f>
        <v>0</v>
      </c>
      <c r="R56" s="12">
        <f>'GHG Inventory CO2 emissions'!R56*'Global Warming Potential'!$C$4+'GHG Inventory CH4 emissions'!R56*'Global Warming Potential'!$C$5+'GHG Inventory N2O emissions'!R56*'Global Warming Potential'!$C$6+'GHG Inventory HFC emissions'!R56</f>
        <v>0</v>
      </c>
      <c r="S56" s="12">
        <f>'GHG Inventory CO2 emissions'!S56*'Global Warming Potential'!$C$4+'GHG Inventory CH4 emissions'!S56*'Global Warming Potential'!$C$5+'GHG Inventory N2O emissions'!S56*'Global Warming Potential'!$C$6+'GHG Inventory HFC emissions'!S56</f>
        <v>0</v>
      </c>
    </row>
    <row r="57" spans="2:24" x14ac:dyDescent="0.35">
      <c r="B57" s="5" t="s">
        <v>26</v>
      </c>
      <c r="C57" s="12">
        <f>'GHG Inventory CO2 emissions'!C57*'Global Warming Potential'!$C$4+'GHG Inventory CH4 emissions'!C57*'Global Warming Potential'!$C$5+'GHG Inventory N2O emissions'!C57*'Global Warming Potential'!$C$6+'GHG Inventory HFC emissions'!C57</f>
        <v>0</v>
      </c>
      <c r="D57" s="12">
        <f>'GHG Inventory CO2 emissions'!D57*'Global Warming Potential'!$C$4+'GHG Inventory CH4 emissions'!D57*'Global Warming Potential'!$C$5+'GHG Inventory N2O emissions'!D57*'Global Warming Potential'!$C$6+'GHG Inventory HFC emissions'!D57</f>
        <v>0</v>
      </c>
      <c r="E57" s="12">
        <f>'GHG Inventory CO2 emissions'!E57*'Global Warming Potential'!$C$4+'GHG Inventory CH4 emissions'!E57*'Global Warming Potential'!$C$5+'GHG Inventory N2O emissions'!E57*'Global Warming Potential'!$C$6+'GHG Inventory HFC emissions'!E57</f>
        <v>0</v>
      </c>
      <c r="F57" s="12">
        <f>'GHG Inventory CO2 emissions'!F57*'Global Warming Potential'!$C$4+'GHG Inventory CH4 emissions'!F57*'Global Warming Potential'!$C$5+'GHG Inventory N2O emissions'!F57*'Global Warming Potential'!$C$6+'GHG Inventory HFC emissions'!F57</f>
        <v>0</v>
      </c>
      <c r="G57" s="12">
        <f>'GHG Inventory CO2 emissions'!G57*'Global Warming Potential'!$C$4+'GHG Inventory CH4 emissions'!G57*'Global Warming Potential'!$C$5+'GHG Inventory N2O emissions'!G57*'Global Warming Potential'!$C$6+'GHG Inventory HFC emissions'!G57</f>
        <v>0</v>
      </c>
      <c r="H57" s="12">
        <f>'GHG Inventory CO2 emissions'!H57*'Global Warming Potential'!$C$4+'GHG Inventory CH4 emissions'!H57*'Global Warming Potential'!$C$5+'GHG Inventory N2O emissions'!H57*'Global Warming Potential'!$C$6+'GHG Inventory HFC emissions'!H57</f>
        <v>0</v>
      </c>
      <c r="I57" s="12">
        <f>'GHG Inventory CO2 emissions'!I57*'Global Warming Potential'!$C$4+'GHG Inventory CH4 emissions'!I57*'Global Warming Potential'!$C$5+'GHG Inventory N2O emissions'!I57*'Global Warming Potential'!$C$6+'GHG Inventory HFC emissions'!I57</f>
        <v>0</v>
      </c>
      <c r="J57" s="12">
        <f>'GHG Inventory CO2 emissions'!J57*'Global Warming Potential'!$C$4+'GHG Inventory CH4 emissions'!J57*'Global Warming Potential'!$C$5+'GHG Inventory N2O emissions'!J57*'Global Warming Potential'!$C$6+'GHG Inventory HFC emissions'!J57</f>
        <v>0</v>
      </c>
      <c r="K57" s="12">
        <f>'GHG Inventory CO2 emissions'!K57*'Global Warming Potential'!$C$4+'GHG Inventory CH4 emissions'!K57*'Global Warming Potential'!$C$5+'GHG Inventory N2O emissions'!K57*'Global Warming Potential'!$C$6+'GHG Inventory HFC emissions'!K57</f>
        <v>0</v>
      </c>
      <c r="L57" s="12">
        <f>'GHG Inventory CO2 emissions'!L57*'Global Warming Potential'!$C$4+'GHG Inventory CH4 emissions'!L57*'Global Warming Potential'!$C$5+'GHG Inventory N2O emissions'!L57*'Global Warming Potential'!$C$6+'GHG Inventory HFC emissions'!L57</f>
        <v>0</v>
      </c>
      <c r="M57" s="12">
        <f>'GHG Inventory CO2 emissions'!M57*'Global Warming Potential'!$C$4+'GHG Inventory CH4 emissions'!M57*'Global Warming Potential'!$C$5+'GHG Inventory N2O emissions'!M57*'Global Warming Potential'!$C$6+'GHG Inventory HFC emissions'!M57</f>
        <v>0</v>
      </c>
      <c r="N57" s="12">
        <f>'GHG Inventory CO2 emissions'!N57*'Global Warming Potential'!$C$4+'GHG Inventory CH4 emissions'!N57*'Global Warming Potential'!$C$5+'GHG Inventory N2O emissions'!N57*'Global Warming Potential'!$C$6+'GHG Inventory HFC emissions'!N57</f>
        <v>0</v>
      </c>
      <c r="O57" s="12">
        <f>'GHG Inventory CO2 emissions'!O57*'Global Warming Potential'!$C$4+'GHG Inventory CH4 emissions'!O57*'Global Warming Potential'!$C$5+'GHG Inventory N2O emissions'!O57*'Global Warming Potential'!$C$6+'GHG Inventory HFC emissions'!O57</f>
        <v>0</v>
      </c>
      <c r="P57" s="12">
        <f>'GHG Inventory CO2 emissions'!P57*'Global Warming Potential'!$C$4+'GHG Inventory CH4 emissions'!P57*'Global Warming Potential'!$C$5+'GHG Inventory N2O emissions'!P57*'Global Warming Potential'!$C$6+'GHG Inventory HFC emissions'!P57</f>
        <v>0</v>
      </c>
      <c r="Q57" s="12">
        <f>'GHG Inventory CO2 emissions'!Q57*'Global Warming Potential'!$C$4+'GHG Inventory CH4 emissions'!Q57*'Global Warming Potential'!$C$5+'GHG Inventory N2O emissions'!Q57*'Global Warming Potential'!$C$6+'GHG Inventory HFC emissions'!Q57</f>
        <v>0</v>
      </c>
      <c r="R57" s="12">
        <f>'GHG Inventory CO2 emissions'!R57*'Global Warming Potential'!$C$4+'GHG Inventory CH4 emissions'!R57*'Global Warming Potential'!$C$5+'GHG Inventory N2O emissions'!R57*'Global Warming Potential'!$C$6+'GHG Inventory HFC emissions'!R57</f>
        <v>0</v>
      </c>
      <c r="S57" s="12">
        <f>'GHG Inventory CO2 emissions'!S57*'Global Warming Potential'!$C$4+'GHG Inventory CH4 emissions'!S57*'Global Warming Potential'!$C$5+'GHG Inventory N2O emissions'!S57*'Global Warming Potential'!$C$6+'GHG Inventory HFC emissions'!S57</f>
        <v>0</v>
      </c>
    </row>
    <row r="58" spans="2:24" x14ac:dyDescent="0.35">
      <c r="B58" s="5" t="s">
        <v>27</v>
      </c>
      <c r="C58" s="12">
        <f>'GHG Inventory CO2 emissions'!C58*'Global Warming Potential'!$C$4+'GHG Inventory CH4 emissions'!C58*'Global Warming Potential'!$C$5+'GHG Inventory N2O emissions'!C58*'Global Warming Potential'!$C$6+'GHG Inventory HFC emissions'!C58</f>
        <v>0</v>
      </c>
      <c r="D58" s="12">
        <f>'GHG Inventory CO2 emissions'!D58*'Global Warming Potential'!$C$4+'GHG Inventory CH4 emissions'!D58*'Global Warming Potential'!$C$5+'GHG Inventory N2O emissions'!D58*'Global Warming Potential'!$C$6+'GHG Inventory HFC emissions'!D58</f>
        <v>0</v>
      </c>
      <c r="E58" s="12">
        <f>'GHG Inventory CO2 emissions'!E58*'Global Warming Potential'!$C$4+'GHG Inventory CH4 emissions'!E58*'Global Warming Potential'!$C$5+'GHG Inventory N2O emissions'!E58*'Global Warming Potential'!$C$6+'GHG Inventory HFC emissions'!E58</f>
        <v>0</v>
      </c>
      <c r="F58" s="12">
        <f>'GHG Inventory CO2 emissions'!F58*'Global Warming Potential'!$C$4+'GHG Inventory CH4 emissions'!F58*'Global Warming Potential'!$C$5+'GHG Inventory N2O emissions'!F58*'Global Warming Potential'!$C$6+'GHG Inventory HFC emissions'!F58</f>
        <v>0</v>
      </c>
      <c r="G58" s="12">
        <f>'GHG Inventory CO2 emissions'!G58*'Global Warming Potential'!$C$4+'GHG Inventory CH4 emissions'!G58*'Global Warming Potential'!$C$5+'GHG Inventory N2O emissions'!G58*'Global Warming Potential'!$C$6+'GHG Inventory HFC emissions'!G58</f>
        <v>0</v>
      </c>
      <c r="H58" s="12">
        <f>'GHG Inventory CO2 emissions'!H58*'Global Warming Potential'!$C$4+'GHG Inventory CH4 emissions'!H58*'Global Warming Potential'!$C$5+'GHG Inventory N2O emissions'!H58*'Global Warming Potential'!$C$6+'GHG Inventory HFC emissions'!H58</f>
        <v>0</v>
      </c>
      <c r="I58" s="12">
        <f>'GHG Inventory CO2 emissions'!I58*'Global Warming Potential'!$C$4+'GHG Inventory CH4 emissions'!I58*'Global Warming Potential'!$C$5+'GHG Inventory N2O emissions'!I58*'Global Warming Potential'!$C$6+'GHG Inventory HFC emissions'!I58</f>
        <v>0</v>
      </c>
      <c r="J58" s="12">
        <f>'GHG Inventory CO2 emissions'!J58*'Global Warming Potential'!$C$4+'GHG Inventory CH4 emissions'!J58*'Global Warming Potential'!$C$5+'GHG Inventory N2O emissions'!J58*'Global Warming Potential'!$C$6+'GHG Inventory HFC emissions'!J58</f>
        <v>0</v>
      </c>
      <c r="K58" s="12">
        <f>'GHG Inventory CO2 emissions'!K58*'Global Warming Potential'!$C$4+'GHG Inventory CH4 emissions'!K58*'Global Warming Potential'!$C$5+'GHG Inventory N2O emissions'!K58*'Global Warming Potential'!$C$6+'GHG Inventory HFC emissions'!K58</f>
        <v>0</v>
      </c>
      <c r="L58" s="12">
        <f>'GHG Inventory CO2 emissions'!L58*'Global Warming Potential'!$C$4+'GHG Inventory CH4 emissions'!L58*'Global Warming Potential'!$C$5+'GHG Inventory N2O emissions'!L58*'Global Warming Potential'!$C$6+'GHG Inventory HFC emissions'!L58</f>
        <v>0</v>
      </c>
      <c r="M58" s="12">
        <f>'GHG Inventory CO2 emissions'!M58*'Global Warming Potential'!$C$4+'GHG Inventory CH4 emissions'!M58*'Global Warming Potential'!$C$5+'GHG Inventory N2O emissions'!M58*'Global Warming Potential'!$C$6+'GHG Inventory HFC emissions'!M58</f>
        <v>0</v>
      </c>
      <c r="N58" s="12">
        <f>'GHG Inventory CO2 emissions'!N58*'Global Warming Potential'!$C$4+'GHG Inventory CH4 emissions'!N58*'Global Warming Potential'!$C$5+'GHG Inventory N2O emissions'!N58*'Global Warming Potential'!$C$6+'GHG Inventory HFC emissions'!N58</f>
        <v>0</v>
      </c>
      <c r="O58" s="12">
        <f>'GHG Inventory CO2 emissions'!O58*'Global Warming Potential'!$C$4+'GHG Inventory CH4 emissions'!O58*'Global Warming Potential'!$C$5+'GHG Inventory N2O emissions'!O58*'Global Warming Potential'!$C$6+'GHG Inventory HFC emissions'!O58</f>
        <v>0</v>
      </c>
      <c r="P58" s="12">
        <f>'GHG Inventory CO2 emissions'!P58*'Global Warming Potential'!$C$4+'GHG Inventory CH4 emissions'!P58*'Global Warming Potential'!$C$5+'GHG Inventory N2O emissions'!P58*'Global Warming Potential'!$C$6+'GHG Inventory HFC emissions'!P58</f>
        <v>0</v>
      </c>
      <c r="Q58" s="12">
        <f>'GHG Inventory CO2 emissions'!Q58*'Global Warming Potential'!$C$4+'GHG Inventory CH4 emissions'!Q58*'Global Warming Potential'!$C$5+'GHG Inventory N2O emissions'!Q58*'Global Warming Potential'!$C$6+'GHG Inventory HFC emissions'!Q58</f>
        <v>0</v>
      </c>
      <c r="R58" s="12">
        <f>'GHG Inventory CO2 emissions'!R58*'Global Warming Potential'!$C$4+'GHG Inventory CH4 emissions'!R58*'Global Warming Potential'!$C$5+'GHG Inventory N2O emissions'!R58*'Global Warming Potential'!$C$6+'GHG Inventory HFC emissions'!R58</f>
        <v>0</v>
      </c>
      <c r="S58" s="12">
        <f>'GHG Inventory CO2 emissions'!S58*'Global Warming Potential'!$C$4+'GHG Inventory CH4 emissions'!S58*'Global Warming Potential'!$C$5+'GHG Inventory N2O emissions'!S58*'Global Warming Potential'!$C$6+'GHG Inventory HFC emissions'!S58</f>
        <v>0</v>
      </c>
    </row>
    <row r="59" spans="2:24" x14ac:dyDescent="0.35">
      <c r="B59" s="5" t="s">
        <v>28</v>
      </c>
      <c r="C59" s="12">
        <f>'GHG Inventory CO2 emissions'!C59*'Global Warming Potential'!$C$4+'GHG Inventory CH4 emissions'!C59*'Global Warming Potential'!$C$5+'GHG Inventory N2O emissions'!C59*'Global Warming Potential'!$C$6+'GHG Inventory HFC emissions'!C59</f>
        <v>0</v>
      </c>
      <c r="D59" s="12">
        <f>'GHG Inventory CO2 emissions'!D59*'Global Warming Potential'!$C$4+'GHG Inventory CH4 emissions'!D59*'Global Warming Potential'!$C$5+'GHG Inventory N2O emissions'!D59*'Global Warming Potential'!$C$6+'GHG Inventory HFC emissions'!D59</f>
        <v>0</v>
      </c>
      <c r="E59" s="12">
        <f>'GHG Inventory CO2 emissions'!E59*'Global Warming Potential'!$C$4+'GHG Inventory CH4 emissions'!E59*'Global Warming Potential'!$C$5+'GHG Inventory N2O emissions'!E59*'Global Warming Potential'!$C$6+'GHG Inventory HFC emissions'!E59</f>
        <v>0</v>
      </c>
      <c r="F59" s="12">
        <f>'GHG Inventory CO2 emissions'!F59*'Global Warming Potential'!$C$4+'GHG Inventory CH4 emissions'!F59*'Global Warming Potential'!$C$5+'GHG Inventory N2O emissions'!F59*'Global Warming Potential'!$C$6+'GHG Inventory HFC emissions'!F59</f>
        <v>0</v>
      </c>
      <c r="G59" s="12">
        <f>'GHG Inventory CO2 emissions'!G59*'Global Warming Potential'!$C$4+'GHG Inventory CH4 emissions'!G59*'Global Warming Potential'!$C$5+'GHG Inventory N2O emissions'!G59*'Global Warming Potential'!$C$6+'GHG Inventory HFC emissions'!G59</f>
        <v>0</v>
      </c>
      <c r="H59" s="12">
        <f>'GHG Inventory CO2 emissions'!H59*'Global Warming Potential'!$C$4+'GHG Inventory CH4 emissions'!H59*'Global Warming Potential'!$C$5+'GHG Inventory N2O emissions'!H59*'Global Warming Potential'!$C$6+'GHG Inventory HFC emissions'!H59</f>
        <v>0</v>
      </c>
      <c r="I59" s="12">
        <f>'GHG Inventory CO2 emissions'!I59*'Global Warming Potential'!$C$4+'GHG Inventory CH4 emissions'!I59*'Global Warming Potential'!$C$5+'GHG Inventory N2O emissions'!I59*'Global Warming Potential'!$C$6+'GHG Inventory HFC emissions'!I59</f>
        <v>0</v>
      </c>
      <c r="J59" s="12">
        <f>'GHG Inventory CO2 emissions'!J59*'Global Warming Potential'!$C$4+'GHG Inventory CH4 emissions'!J59*'Global Warming Potential'!$C$5+'GHG Inventory N2O emissions'!J59*'Global Warming Potential'!$C$6+'GHG Inventory HFC emissions'!J59</f>
        <v>0</v>
      </c>
      <c r="K59" s="12">
        <f>'GHG Inventory CO2 emissions'!K59*'Global Warming Potential'!$C$4+'GHG Inventory CH4 emissions'!K59*'Global Warming Potential'!$C$5+'GHG Inventory N2O emissions'!K59*'Global Warming Potential'!$C$6+'GHG Inventory HFC emissions'!K59</f>
        <v>0</v>
      </c>
      <c r="L59" s="12">
        <f>'GHG Inventory CO2 emissions'!L59*'Global Warming Potential'!$C$4+'GHG Inventory CH4 emissions'!L59*'Global Warming Potential'!$C$5+'GHG Inventory N2O emissions'!L59*'Global Warming Potential'!$C$6+'GHG Inventory HFC emissions'!L59</f>
        <v>0</v>
      </c>
      <c r="M59" s="12">
        <f>'GHG Inventory CO2 emissions'!M59*'Global Warming Potential'!$C$4+'GHG Inventory CH4 emissions'!M59*'Global Warming Potential'!$C$5+'GHG Inventory N2O emissions'!M59*'Global Warming Potential'!$C$6+'GHG Inventory HFC emissions'!M59</f>
        <v>0</v>
      </c>
      <c r="N59" s="12">
        <f>'GHG Inventory CO2 emissions'!N59*'Global Warming Potential'!$C$4+'GHG Inventory CH4 emissions'!N59*'Global Warming Potential'!$C$5+'GHG Inventory N2O emissions'!N59*'Global Warming Potential'!$C$6+'GHG Inventory HFC emissions'!N59</f>
        <v>0</v>
      </c>
      <c r="O59" s="12">
        <f>'GHG Inventory CO2 emissions'!O59*'Global Warming Potential'!$C$4+'GHG Inventory CH4 emissions'!O59*'Global Warming Potential'!$C$5+'GHG Inventory N2O emissions'!O59*'Global Warming Potential'!$C$6+'GHG Inventory HFC emissions'!O59</f>
        <v>0</v>
      </c>
      <c r="P59" s="12">
        <f>'GHG Inventory CO2 emissions'!P59*'Global Warming Potential'!$C$4+'GHG Inventory CH4 emissions'!P59*'Global Warming Potential'!$C$5+'GHG Inventory N2O emissions'!P59*'Global Warming Potential'!$C$6+'GHG Inventory HFC emissions'!P59</f>
        <v>0</v>
      </c>
      <c r="Q59" s="12">
        <f>'GHG Inventory CO2 emissions'!Q59*'Global Warming Potential'!$C$4+'GHG Inventory CH4 emissions'!Q59*'Global Warming Potential'!$C$5+'GHG Inventory N2O emissions'!Q59*'Global Warming Potential'!$C$6+'GHG Inventory HFC emissions'!Q59</f>
        <v>0</v>
      </c>
      <c r="R59" s="12">
        <f>'GHG Inventory CO2 emissions'!R59*'Global Warming Potential'!$C$4+'GHG Inventory CH4 emissions'!R59*'Global Warming Potential'!$C$5+'GHG Inventory N2O emissions'!R59*'Global Warming Potential'!$C$6+'GHG Inventory HFC emissions'!R59</f>
        <v>0</v>
      </c>
      <c r="S59" s="12">
        <f>'GHG Inventory CO2 emissions'!S59*'Global Warming Potential'!$C$4+'GHG Inventory CH4 emissions'!S59*'Global Warming Potential'!$C$5+'GHG Inventory N2O emissions'!S59*'Global Warming Potential'!$C$6+'GHG Inventory HFC emissions'!S59</f>
        <v>0</v>
      </c>
    </row>
    <row r="60" spans="2:24" x14ac:dyDescent="0.35">
      <c r="B60" s="5" t="s">
        <v>29</v>
      </c>
      <c r="C60" s="12">
        <f>'GHG Inventory CO2 emissions'!C60*'Global Warming Potential'!$C$4+'GHG Inventory CH4 emissions'!C60*'Global Warming Potential'!$C$5+'GHG Inventory N2O emissions'!C60*'Global Warming Potential'!$C$6+'GHG Inventory HFC emissions'!C60</f>
        <v>0</v>
      </c>
      <c r="D60" s="12">
        <f>'GHG Inventory CO2 emissions'!D60*'Global Warming Potential'!$C$4+'GHG Inventory CH4 emissions'!D60*'Global Warming Potential'!$C$5+'GHG Inventory N2O emissions'!D60*'Global Warming Potential'!$C$6+'GHG Inventory HFC emissions'!D60</f>
        <v>0</v>
      </c>
      <c r="E60" s="12">
        <f>'GHG Inventory CO2 emissions'!E60*'Global Warming Potential'!$C$4+'GHG Inventory CH4 emissions'!E60*'Global Warming Potential'!$C$5+'GHG Inventory N2O emissions'!E60*'Global Warming Potential'!$C$6+'GHG Inventory HFC emissions'!E60</f>
        <v>0</v>
      </c>
      <c r="F60" s="12">
        <f>'GHG Inventory CO2 emissions'!F60*'Global Warming Potential'!$C$4+'GHG Inventory CH4 emissions'!F60*'Global Warming Potential'!$C$5+'GHG Inventory N2O emissions'!F60*'Global Warming Potential'!$C$6+'GHG Inventory HFC emissions'!F60</f>
        <v>0</v>
      </c>
      <c r="G60" s="12">
        <f>'GHG Inventory CO2 emissions'!G60*'Global Warming Potential'!$C$4+'GHG Inventory CH4 emissions'!G60*'Global Warming Potential'!$C$5+'GHG Inventory N2O emissions'!G60*'Global Warming Potential'!$C$6+'GHG Inventory HFC emissions'!G60</f>
        <v>0</v>
      </c>
      <c r="H60" s="12">
        <f>'GHG Inventory CO2 emissions'!H60*'Global Warming Potential'!$C$4+'GHG Inventory CH4 emissions'!H60*'Global Warming Potential'!$C$5+'GHG Inventory N2O emissions'!H60*'Global Warming Potential'!$C$6+'GHG Inventory HFC emissions'!H60</f>
        <v>0</v>
      </c>
      <c r="I60" s="12">
        <f>'GHG Inventory CO2 emissions'!I60*'Global Warming Potential'!$C$4+'GHG Inventory CH4 emissions'!I60*'Global Warming Potential'!$C$5+'GHG Inventory N2O emissions'!I60*'Global Warming Potential'!$C$6+'GHG Inventory HFC emissions'!I60</f>
        <v>0</v>
      </c>
      <c r="J60" s="12">
        <f>'GHG Inventory CO2 emissions'!J60*'Global Warming Potential'!$C$4+'GHG Inventory CH4 emissions'!J60*'Global Warming Potential'!$C$5+'GHG Inventory N2O emissions'!J60*'Global Warming Potential'!$C$6+'GHG Inventory HFC emissions'!J60</f>
        <v>0</v>
      </c>
      <c r="K60" s="12">
        <f>'GHG Inventory CO2 emissions'!K60*'Global Warming Potential'!$C$4+'GHG Inventory CH4 emissions'!K60*'Global Warming Potential'!$C$5+'GHG Inventory N2O emissions'!K60*'Global Warming Potential'!$C$6+'GHG Inventory HFC emissions'!K60</f>
        <v>0</v>
      </c>
      <c r="L60" s="12">
        <f>'GHG Inventory CO2 emissions'!L60*'Global Warming Potential'!$C$4+'GHG Inventory CH4 emissions'!L60*'Global Warming Potential'!$C$5+'GHG Inventory N2O emissions'!L60*'Global Warming Potential'!$C$6+'GHG Inventory HFC emissions'!L60</f>
        <v>0</v>
      </c>
      <c r="M60" s="12">
        <f>'GHG Inventory CO2 emissions'!M60*'Global Warming Potential'!$C$4+'GHG Inventory CH4 emissions'!M60*'Global Warming Potential'!$C$5+'GHG Inventory N2O emissions'!M60*'Global Warming Potential'!$C$6+'GHG Inventory HFC emissions'!M60</f>
        <v>0</v>
      </c>
      <c r="N60" s="12">
        <f>'GHG Inventory CO2 emissions'!N60*'Global Warming Potential'!$C$4+'GHG Inventory CH4 emissions'!N60*'Global Warming Potential'!$C$5+'GHG Inventory N2O emissions'!N60*'Global Warming Potential'!$C$6+'GHG Inventory HFC emissions'!N60</f>
        <v>0</v>
      </c>
      <c r="O60" s="12">
        <f>'GHG Inventory CO2 emissions'!O60*'Global Warming Potential'!$C$4+'GHG Inventory CH4 emissions'!O60*'Global Warming Potential'!$C$5+'GHG Inventory N2O emissions'!O60*'Global Warming Potential'!$C$6+'GHG Inventory HFC emissions'!O60</f>
        <v>0</v>
      </c>
      <c r="P60" s="12">
        <f>'GHG Inventory CO2 emissions'!P60*'Global Warming Potential'!$C$4+'GHG Inventory CH4 emissions'!P60*'Global Warming Potential'!$C$5+'GHG Inventory N2O emissions'!P60*'Global Warming Potential'!$C$6+'GHG Inventory HFC emissions'!P60</f>
        <v>0</v>
      </c>
      <c r="Q60" s="12">
        <f>'GHG Inventory CO2 emissions'!Q60*'Global Warming Potential'!$C$4+'GHG Inventory CH4 emissions'!Q60*'Global Warming Potential'!$C$5+'GHG Inventory N2O emissions'!Q60*'Global Warming Potential'!$C$6+'GHG Inventory HFC emissions'!Q60</f>
        <v>0</v>
      </c>
      <c r="R60" s="12">
        <f>'GHG Inventory CO2 emissions'!R60*'Global Warming Potential'!$C$4+'GHG Inventory CH4 emissions'!R60*'Global Warming Potential'!$C$5+'GHG Inventory N2O emissions'!R60*'Global Warming Potential'!$C$6+'GHG Inventory HFC emissions'!R60</f>
        <v>0</v>
      </c>
      <c r="S60" s="12">
        <f>'GHG Inventory CO2 emissions'!S60*'Global Warming Potential'!$C$4+'GHG Inventory CH4 emissions'!S60*'Global Warming Potential'!$C$5+'GHG Inventory N2O emissions'!S60*'Global Warming Potential'!$C$6+'GHG Inventory HFC emissions'!S60</f>
        <v>0</v>
      </c>
    </row>
    <row r="61" spans="2:24" x14ac:dyDescent="0.35">
      <c r="B61" s="5" t="s">
        <v>30</v>
      </c>
      <c r="C61" s="12">
        <f>'GHG Inventory CO2 emissions'!C61*'Global Warming Potential'!$C$4+'GHG Inventory CH4 emissions'!C61*'Global Warming Potential'!$C$5+'GHG Inventory N2O emissions'!C61*'Global Warming Potential'!$C$6+'GHG Inventory HFC emissions'!C61</f>
        <v>0</v>
      </c>
      <c r="D61" s="12">
        <f>'GHG Inventory CO2 emissions'!D61*'Global Warming Potential'!$C$4+'GHG Inventory CH4 emissions'!D61*'Global Warming Potential'!$C$5+'GHG Inventory N2O emissions'!D61*'Global Warming Potential'!$C$6+'GHG Inventory HFC emissions'!D61</f>
        <v>0</v>
      </c>
      <c r="E61" s="12">
        <f>'GHG Inventory CO2 emissions'!E61*'Global Warming Potential'!$C$4+'GHG Inventory CH4 emissions'!E61*'Global Warming Potential'!$C$5+'GHG Inventory N2O emissions'!E61*'Global Warming Potential'!$C$6+'GHG Inventory HFC emissions'!E61</f>
        <v>0</v>
      </c>
      <c r="F61" s="12">
        <f>'GHG Inventory CO2 emissions'!F61*'Global Warming Potential'!$C$4+'GHG Inventory CH4 emissions'!F61*'Global Warming Potential'!$C$5+'GHG Inventory N2O emissions'!F61*'Global Warming Potential'!$C$6+'GHG Inventory HFC emissions'!F61</f>
        <v>0</v>
      </c>
      <c r="G61" s="12">
        <f>'GHG Inventory CO2 emissions'!G61*'Global Warming Potential'!$C$4+'GHG Inventory CH4 emissions'!G61*'Global Warming Potential'!$C$5+'GHG Inventory N2O emissions'!G61*'Global Warming Potential'!$C$6+'GHG Inventory HFC emissions'!G61</f>
        <v>0</v>
      </c>
      <c r="H61" s="12">
        <f>'GHG Inventory CO2 emissions'!H61*'Global Warming Potential'!$C$4+'GHG Inventory CH4 emissions'!H61*'Global Warming Potential'!$C$5+'GHG Inventory N2O emissions'!H61*'Global Warming Potential'!$C$6+'GHG Inventory HFC emissions'!H61</f>
        <v>0</v>
      </c>
      <c r="I61" s="12">
        <f>'GHG Inventory CO2 emissions'!I61*'Global Warming Potential'!$C$4+'GHG Inventory CH4 emissions'!I61*'Global Warming Potential'!$C$5+'GHG Inventory N2O emissions'!I61*'Global Warming Potential'!$C$6+'GHG Inventory HFC emissions'!I61</f>
        <v>0</v>
      </c>
      <c r="J61" s="12">
        <f>'GHG Inventory CO2 emissions'!J61*'Global Warming Potential'!$C$4+'GHG Inventory CH4 emissions'!J61*'Global Warming Potential'!$C$5+'GHG Inventory N2O emissions'!J61*'Global Warming Potential'!$C$6+'GHG Inventory HFC emissions'!J61</f>
        <v>0</v>
      </c>
      <c r="K61" s="12">
        <f>'GHG Inventory CO2 emissions'!K61*'Global Warming Potential'!$C$4+'GHG Inventory CH4 emissions'!K61*'Global Warming Potential'!$C$5+'GHG Inventory N2O emissions'!K61*'Global Warming Potential'!$C$6+'GHG Inventory HFC emissions'!K61</f>
        <v>0</v>
      </c>
      <c r="L61" s="12">
        <f>'GHG Inventory CO2 emissions'!L61*'Global Warming Potential'!$C$4+'GHG Inventory CH4 emissions'!L61*'Global Warming Potential'!$C$5+'GHG Inventory N2O emissions'!L61*'Global Warming Potential'!$C$6+'GHG Inventory HFC emissions'!L61</f>
        <v>0</v>
      </c>
      <c r="M61" s="12">
        <f>'GHG Inventory CO2 emissions'!M61*'Global Warming Potential'!$C$4+'GHG Inventory CH4 emissions'!M61*'Global Warming Potential'!$C$5+'GHG Inventory N2O emissions'!M61*'Global Warming Potential'!$C$6+'GHG Inventory HFC emissions'!M61</f>
        <v>0</v>
      </c>
      <c r="N61" s="12">
        <f>'GHG Inventory CO2 emissions'!N61*'Global Warming Potential'!$C$4+'GHG Inventory CH4 emissions'!N61*'Global Warming Potential'!$C$5+'GHG Inventory N2O emissions'!N61*'Global Warming Potential'!$C$6+'GHG Inventory HFC emissions'!N61</f>
        <v>0</v>
      </c>
      <c r="O61" s="12">
        <f>'GHG Inventory CO2 emissions'!O61*'Global Warming Potential'!$C$4+'GHG Inventory CH4 emissions'!O61*'Global Warming Potential'!$C$5+'GHG Inventory N2O emissions'!O61*'Global Warming Potential'!$C$6+'GHG Inventory HFC emissions'!O61</f>
        <v>0</v>
      </c>
      <c r="P61" s="12">
        <f>'GHG Inventory CO2 emissions'!P61*'Global Warming Potential'!$C$4+'GHG Inventory CH4 emissions'!P61*'Global Warming Potential'!$C$5+'GHG Inventory N2O emissions'!P61*'Global Warming Potential'!$C$6+'GHG Inventory HFC emissions'!P61</f>
        <v>0</v>
      </c>
      <c r="Q61" s="12">
        <f>'GHG Inventory CO2 emissions'!Q61*'Global Warming Potential'!$C$4+'GHG Inventory CH4 emissions'!Q61*'Global Warming Potential'!$C$5+'GHG Inventory N2O emissions'!Q61*'Global Warming Potential'!$C$6+'GHG Inventory HFC emissions'!Q61</f>
        <v>0</v>
      </c>
      <c r="R61" s="12">
        <f>'GHG Inventory CO2 emissions'!R61*'Global Warming Potential'!$C$4+'GHG Inventory CH4 emissions'!R61*'Global Warming Potential'!$C$5+'GHG Inventory N2O emissions'!R61*'Global Warming Potential'!$C$6+'GHG Inventory HFC emissions'!R61</f>
        <v>0</v>
      </c>
      <c r="S61" s="12">
        <f>'GHG Inventory CO2 emissions'!S61*'Global Warming Potential'!$C$4+'GHG Inventory CH4 emissions'!S61*'Global Warming Potential'!$C$5+'GHG Inventory N2O emissions'!S61*'Global Warming Potential'!$C$6+'GHG Inventory HFC emissions'!S61</f>
        <v>0</v>
      </c>
    </row>
    <row r="62" spans="2:24" x14ac:dyDescent="0.35">
      <c r="B62" s="5" t="s">
        <v>31</v>
      </c>
      <c r="C62" s="12">
        <f>'GHG Inventory CO2 emissions'!C62*'Global Warming Potential'!$C$4+'GHG Inventory CH4 emissions'!C62*'Global Warming Potential'!$C$5+'GHG Inventory N2O emissions'!C62*'Global Warming Potential'!$C$6+'GHG Inventory HFC emissions'!C62</f>
        <v>0</v>
      </c>
      <c r="D62" s="12">
        <f>'GHG Inventory CO2 emissions'!D62*'Global Warming Potential'!$C$4+'GHG Inventory CH4 emissions'!D62*'Global Warming Potential'!$C$5+'GHG Inventory N2O emissions'!D62*'Global Warming Potential'!$C$6+'GHG Inventory HFC emissions'!D62</f>
        <v>0</v>
      </c>
      <c r="E62" s="12">
        <f>'GHG Inventory CO2 emissions'!E62*'Global Warming Potential'!$C$4+'GHG Inventory CH4 emissions'!E62*'Global Warming Potential'!$C$5+'GHG Inventory N2O emissions'!E62*'Global Warming Potential'!$C$6+'GHG Inventory HFC emissions'!E62</f>
        <v>0</v>
      </c>
      <c r="F62" s="12">
        <f>'GHG Inventory CO2 emissions'!F62*'Global Warming Potential'!$C$4+'GHG Inventory CH4 emissions'!F62*'Global Warming Potential'!$C$5+'GHG Inventory N2O emissions'!F62*'Global Warming Potential'!$C$6+'GHG Inventory HFC emissions'!F62</f>
        <v>0</v>
      </c>
      <c r="G62" s="12">
        <f>'GHG Inventory CO2 emissions'!G62*'Global Warming Potential'!$C$4+'GHG Inventory CH4 emissions'!G62*'Global Warming Potential'!$C$5+'GHG Inventory N2O emissions'!G62*'Global Warming Potential'!$C$6+'GHG Inventory HFC emissions'!G62</f>
        <v>0</v>
      </c>
      <c r="H62" s="12">
        <f>'GHG Inventory CO2 emissions'!H62*'Global Warming Potential'!$C$4+'GHG Inventory CH4 emissions'!H62*'Global Warming Potential'!$C$5+'GHG Inventory N2O emissions'!H62*'Global Warming Potential'!$C$6+'GHG Inventory HFC emissions'!H62</f>
        <v>0</v>
      </c>
      <c r="I62" s="12">
        <f>'GHG Inventory CO2 emissions'!I62*'Global Warming Potential'!$C$4+'GHG Inventory CH4 emissions'!I62*'Global Warming Potential'!$C$5+'GHG Inventory N2O emissions'!I62*'Global Warming Potential'!$C$6+'GHG Inventory HFC emissions'!I62</f>
        <v>0</v>
      </c>
      <c r="J62" s="12">
        <f>'GHG Inventory CO2 emissions'!J62*'Global Warming Potential'!$C$4+'GHG Inventory CH4 emissions'!J62*'Global Warming Potential'!$C$5+'GHG Inventory N2O emissions'!J62*'Global Warming Potential'!$C$6+'GHG Inventory HFC emissions'!J62</f>
        <v>0</v>
      </c>
      <c r="K62" s="12">
        <f>'GHG Inventory CO2 emissions'!K62*'Global Warming Potential'!$C$4+'GHG Inventory CH4 emissions'!K62*'Global Warming Potential'!$C$5+'GHG Inventory N2O emissions'!K62*'Global Warming Potential'!$C$6+'GHG Inventory HFC emissions'!K62</f>
        <v>0</v>
      </c>
      <c r="L62" s="12">
        <f>'GHG Inventory CO2 emissions'!L62*'Global Warming Potential'!$C$4+'GHG Inventory CH4 emissions'!L62*'Global Warming Potential'!$C$5+'GHG Inventory N2O emissions'!L62*'Global Warming Potential'!$C$6+'GHG Inventory HFC emissions'!L62</f>
        <v>0</v>
      </c>
      <c r="M62" s="12">
        <f>'GHG Inventory CO2 emissions'!M62*'Global Warming Potential'!$C$4+'GHG Inventory CH4 emissions'!M62*'Global Warming Potential'!$C$5+'GHG Inventory N2O emissions'!M62*'Global Warming Potential'!$C$6+'GHG Inventory HFC emissions'!M62</f>
        <v>0</v>
      </c>
      <c r="N62" s="12">
        <f>'GHG Inventory CO2 emissions'!N62*'Global Warming Potential'!$C$4+'GHG Inventory CH4 emissions'!N62*'Global Warming Potential'!$C$5+'GHG Inventory N2O emissions'!N62*'Global Warming Potential'!$C$6+'GHG Inventory HFC emissions'!N62</f>
        <v>0</v>
      </c>
      <c r="O62" s="12">
        <f>'GHG Inventory CO2 emissions'!O62*'Global Warming Potential'!$C$4+'GHG Inventory CH4 emissions'!O62*'Global Warming Potential'!$C$5+'GHG Inventory N2O emissions'!O62*'Global Warming Potential'!$C$6+'GHG Inventory HFC emissions'!O62</f>
        <v>0</v>
      </c>
      <c r="P62" s="12">
        <f>'GHG Inventory CO2 emissions'!P62*'Global Warming Potential'!$C$4+'GHG Inventory CH4 emissions'!P62*'Global Warming Potential'!$C$5+'GHG Inventory N2O emissions'!P62*'Global Warming Potential'!$C$6+'GHG Inventory HFC emissions'!P62</f>
        <v>0</v>
      </c>
      <c r="Q62" s="12">
        <f>'GHG Inventory CO2 emissions'!Q62*'Global Warming Potential'!$C$4+'GHG Inventory CH4 emissions'!Q62*'Global Warming Potential'!$C$5+'GHG Inventory N2O emissions'!Q62*'Global Warming Potential'!$C$6+'GHG Inventory HFC emissions'!Q62</f>
        <v>0</v>
      </c>
      <c r="R62" s="12">
        <f>'GHG Inventory CO2 emissions'!R62*'Global Warming Potential'!$C$4+'GHG Inventory CH4 emissions'!R62*'Global Warming Potential'!$C$5+'GHG Inventory N2O emissions'!R62*'Global Warming Potential'!$C$6+'GHG Inventory HFC emissions'!R62</f>
        <v>0</v>
      </c>
      <c r="S62" s="12">
        <f>'GHG Inventory CO2 emissions'!S62*'Global Warming Potential'!$C$4+'GHG Inventory CH4 emissions'!S62*'Global Warming Potential'!$C$5+'GHG Inventory N2O emissions'!S62*'Global Warming Potential'!$C$6+'GHG Inventory HFC emissions'!S62</f>
        <v>0</v>
      </c>
    </row>
    <row r="63" spans="2:24" x14ac:dyDescent="0.35">
      <c r="B63" s="5" t="s">
        <v>32</v>
      </c>
      <c r="C63" s="12">
        <f>'GHG Inventory CO2 emissions'!C63*'Global Warming Potential'!$C$4+'GHG Inventory CH4 emissions'!C63*'Global Warming Potential'!$C$5+'GHG Inventory N2O emissions'!C63*'Global Warming Potential'!$C$6+'GHG Inventory HFC emissions'!C63</f>
        <v>0</v>
      </c>
      <c r="D63" s="12">
        <f>'GHG Inventory CO2 emissions'!D63*'Global Warming Potential'!$C$4+'GHG Inventory CH4 emissions'!D63*'Global Warming Potential'!$C$5+'GHG Inventory N2O emissions'!D63*'Global Warming Potential'!$C$6+'GHG Inventory HFC emissions'!D63</f>
        <v>0</v>
      </c>
      <c r="E63" s="12">
        <f>'GHG Inventory CO2 emissions'!E63*'Global Warming Potential'!$C$4+'GHG Inventory CH4 emissions'!E63*'Global Warming Potential'!$C$5+'GHG Inventory N2O emissions'!E63*'Global Warming Potential'!$C$6+'GHG Inventory HFC emissions'!E63</f>
        <v>0</v>
      </c>
      <c r="F63" s="12">
        <f>'GHG Inventory CO2 emissions'!F63*'Global Warming Potential'!$C$4+'GHG Inventory CH4 emissions'!F63*'Global Warming Potential'!$C$5+'GHG Inventory N2O emissions'!F63*'Global Warming Potential'!$C$6+'GHG Inventory HFC emissions'!F63</f>
        <v>0</v>
      </c>
      <c r="G63" s="12">
        <f>'GHG Inventory CO2 emissions'!G63*'Global Warming Potential'!$C$4+'GHG Inventory CH4 emissions'!G63*'Global Warming Potential'!$C$5+'GHG Inventory N2O emissions'!G63*'Global Warming Potential'!$C$6+'GHG Inventory HFC emissions'!G63</f>
        <v>0</v>
      </c>
      <c r="H63" s="12">
        <f>'GHG Inventory CO2 emissions'!H63*'Global Warming Potential'!$C$4+'GHG Inventory CH4 emissions'!H63*'Global Warming Potential'!$C$5+'GHG Inventory N2O emissions'!H63*'Global Warming Potential'!$C$6+'GHG Inventory HFC emissions'!H63</f>
        <v>0</v>
      </c>
      <c r="I63" s="12">
        <f>'GHG Inventory CO2 emissions'!I63*'Global Warming Potential'!$C$4+'GHG Inventory CH4 emissions'!I63*'Global Warming Potential'!$C$5+'GHG Inventory N2O emissions'!I63*'Global Warming Potential'!$C$6+'GHG Inventory HFC emissions'!I63</f>
        <v>0</v>
      </c>
      <c r="J63" s="12">
        <f>'GHG Inventory CO2 emissions'!J63*'Global Warming Potential'!$C$4+'GHG Inventory CH4 emissions'!J63*'Global Warming Potential'!$C$5+'GHG Inventory N2O emissions'!J63*'Global Warming Potential'!$C$6+'GHG Inventory HFC emissions'!J63</f>
        <v>0</v>
      </c>
      <c r="K63" s="12">
        <f>'GHG Inventory CO2 emissions'!K63*'Global Warming Potential'!$C$4+'GHG Inventory CH4 emissions'!K63*'Global Warming Potential'!$C$5+'GHG Inventory N2O emissions'!K63*'Global Warming Potential'!$C$6+'GHG Inventory HFC emissions'!K63</f>
        <v>0</v>
      </c>
      <c r="L63" s="12">
        <f>'GHG Inventory CO2 emissions'!L63*'Global Warming Potential'!$C$4+'GHG Inventory CH4 emissions'!L63*'Global Warming Potential'!$C$5+'GHG Inventory N2O emissions'!L63*'Global Warming Potential'!$C$6+'GHG Inventory HFC emissions'!L63</f>
        <v>0</v>
      </c>
      <c r="M63" s="12">
        <f>'GHG Inventory CO2 emissions'!M63*'Global Warming Potential'!$C$4+'GHG Inventory CH4 emissions'!M63*'Global Warming Potential'!$C$5+'GHG Inventory N2O emissions'!M63*'Global Warming Potential'!$C$6+'GHG Inventory HFC emissions'!M63</f>
        <v>0</v>
      </c>
      <c r="N63" s="12">
        <f>'GHG Inventory CO2 emissions'!N63*'Global Warming Potential'!$C$4+'GHG Inventory CH4 emissions'!N63*'Global Warming Potential'!$C$5+'GHG Inventory N2O emissions'!N63*'Global Warming Potential'!$C$6+'GHG Inventory HFC emissions'!N63</f>
        <v>0</v>
      </c>
      <c r="O63" s="12">
        <f>'GHG Inventory CO2 emissions'!O63*'Global Warming Potential'!$C$4+'GHG Inventory CH4 emissions'!O63*'Global Warming Potential'!$C$5+'GHG Inventory N2O emissions'!O63*'Global Warming Potential'!$C$6+'GHG Inventory HFC emissions'!O63</f>
        <v>0</v>
      </c>
      <c r="P63" s="12">
        <f>'GHG Inventory CO2 emissions'!P63*'Global Warming Potential'!$C$4+'GHG Inventory CH4 emissions'!P63*'Global Warming Potential'!$C$5+'GHG Inventory N2O emissions'!P63*'Global Warming Potential'!$C$6+'GHG Inventory HFC emissions'!P63</f>
        <v>0</v>
      </c>
      <c r="Q63" s="12">
        <f>'GHG Inventory CO2 emissions'!Q63*'Global Warming Potential'!$C$4+'GHG Inventory CH4 emissions'!Q63*'Global Warming Potential'!$C$5+'GHG Inventory N2O emissions'!Q63*'Global Warming Potential'!$C$6+'GHG Inventory HFC emissions'!Q63</f>
        <v>0</v>
      </c>
      <c r="R63" s="12">
        <f>'GHG Inventory CO2 emissions'!R63*'Global Warming Potential'!$C$4+'GHG Inventory CH4 emissions'!R63*'Global Warming Potential'!$C$5+'GHG Inventory N2O emissions'!R63*'Global Warming Potential'!$C$6+'GHG Inventory HFC emissions'!R63</f>
        <v>0</v>
      </c>
      <c r="S63" s="12">
        <f>'GHG Inventory CO2 emissions'!S63*'Global Warming Potential'!$C$4+'GHG Inventory CH4 emissions'!S63*'Global Warming Potential'!$C$5+'GHG Inventory N2O emissions'!S63*'Global Warming Potential'!$C$6+'GHG Inventory HFC emissions'!S63</f>
        <v>0</v>
      </c>
      <c r="V63">
        <v>2014</v>
      </c>
      <c r="W63">
        <v>2015</v>
      </c>
      <c r="X63">
        <v>2016</v>
      </c>
    </row>
    <row r="64" spans="2:24" x14ac:dyDescent="0.35">
      <c r="B64" s="5" t="s">
        <v>33</v>
      </c>
      <c r="C64" s="12">
        <f>'GHG Inventory CO2 emissions'!C64*'Global Warming Potential'!$C$4+'GHG Inventory CH4 emissions'!C64*'Global Warming Potential'!$C$5+'GHG Inventory N2O emissions'!C64*'Global Warming Potential'!$C$6+'GHG Inventory HFC emissions'!C64</f>
        <v>0</v>
      </c>
      <c r="D64" s="12">
        <f>'GHG Inventory CO2 emissions'!D64*'Global Warming Potential'!$C$4+'GHG Inventory CH4 emissions'!D64*'Global Warming Potential'!$C$5+'GHG Inventory N2O emissions'!D64*'Global Warming Potential'!$C$6+'GHG Inventory HFC emissions'!D64</f>
        <v>0</v>
      </c>
      <c r="E64" s="12">
        <f>'GHG Inventory CO2 emissions'!E64*'Global Warming Potential'!$C$4+'GHG Inventory CH4 emissions'!E64*'Global Warming Potential'!$C$5+'GHG Inventory N2O emissions'!E64*'Global Warming Potential'!$C$6+'GHG Inventory HFC emissions'!E64</f>
        <v>0</v>
      </c>
      <c r="F64" s="12">
        <f>'GHG Inventory CO2 emissions'!F64*'Global Warming Potential'!$C$4+'GHG Inventory CH4 emissions'!F64*'Global Warming Potential'!$C$5+'GHG Inventory N2O emissions'!F64*'Global Warming Potential'!$C$6+'GHG Inventory HFC emissions'!F64</f>
        <v>0</v>
      </c>
      <c r="G64" s="12">
        <f>'GHG Inventory CO2 emissions'!G64*'Global Warming Potential'!$C$4+'GHG Inventory CH4 emissions'!G64*'Global Warming Potential'!$C$5+'GHG Inventory N2O emissions'!G64*'Global Warming Potential'!$C$6+'GHG Inventory HFC emissions'!G64</f>
        <v>0</v>
      </c>
      <c r="H64" s="12">
        <f>'GHG Inventory CO2 emissions'!H64*'Global Warming Potential'!$C$4+'GHG Inventory CH4 emissions'!H64*'Global Warming Potential'!$C$5+'GHG Inventory N2O emissions'!H64*'Global Warming Potential'!$C$6+'GHG Inventory HFC emissions'!H64</f>
        <v>0</v>
      </c>
      <c r="I64" s="12">
        <f>'GHG Inventory CO2 emissions'!I64*'Global Warming Potential'!$C$4+'GHG Inventory CH4 emissions'!I64*'Global Warming Potential'!$C$5+'GHG Inventory N2O emissions'!I64*'Global Warming Potential'!$C$6+'GHG Inventory HFC emissions'!I64</f>
        <v>0</v>
      </c>
      <c r="J64" s="12">
        <f>'GHG Inventory CO2 emissions'!J64*'Global Warming Potential'!$C$4+'GHG Inventory CH4 emissions'!J64*'Global Warming Potential'!$C$5+'GHG Inventory N2O emissions'!J64*'Global Warming Potential'!$C$6+'GHG Inventory HFC emissions'!J64</f>
        <v>0</v>
      </c>
      <c r="K64" s="12">
        <f>'GHG Inventory CO2 emissions'!K64*'Global Warming Potential'!$C$4+'GHG Inventory CH4 emissions'!K64*'Global Warming Potential'!$C$5+'GHG Inventory N2O emissions'!K64*'Global Warming Potential'!$C$6+'GHG Inventory HFC emissions'!K64</f>
        <v>0</v>
      </c>
      <c r="L64" s="12">
        <f>'GHG Inventory CO2 emissions'!L64*'Global Warming Potential'!$C$4+'GHG Inventory CH4 emissions'!L64*'Global Warming Potential'!$C$5+'GHG Inventory N2O emissions'!L64*'Global Warming Potential'!$C$6+'GHG Inventory HFC emissions'!L64</f>
        <v>0</v>
      </c>
      <c r="M64" s="12">
        <f>'GHG Inventory CO2 emissions'!M64*'Global Warming Potential'!$C$4+'GHG Inventory CH4 emissions'!M64*'Global Warming Potential'!$C$5+'GHG Inventory N2O emissions'!M64*'Global Warming Potential'!$C$6+'GHG Inventory HFC emissions'!M64</f>
        <v>0</v>
      </c>
      <c r="N64" s="12">
        <f>'GHG Inventory CO2 emissions'!N64*'Global Warming Potential'!$C$4+'GHG Inventory CH4 emissions'!N64*'Global Warming Potential'!$C$5+'GHG Inventory N2O emissions'!N64*'Global Warming Potential'!$C$6+'GHG Inventory HFC emissions'!N64</f>
        <v>0</v>
      </c>
      <c r="O64" s="12">
        <f>'GHG Inventory CO2 emissions'!O64*'Global Warming Potential'!$C$4+'GHG Inventory CH4 emissions'!O64*'Global Warming Potential'!$C$5+'GHG Inventory N2O emissions'!O64*'Global Warming Potential'!$C$6+'GHG Inventory HFC emissions'!O64</f>
        <v>0</v>
      </c>
      <c r="P64" s="12">
        <f>'GHG Inventory CO2 emissions'!P64*'Global Warming Potential'!$C$4+'GHG Inventory CH4 emissions'!P64*'Global Warming Potential'!$C$5+'GHG Inventory N2O emissions'!P64*'Global Warming Potential'!$C$6+'GHG Inventory HFC emissions'!P64</f>
        <v>0</v>
      </c>
      <c r="Q64" s="12">
        <f>'GHG Inventory CO2 emissions'!Q64*'Global Warming Potential'!$C$4+'GHG Inventory CH4 emissions'!Q64*'Global Warming Potential'!$C$5+'GHG Inventory N2O emissions'!Q64*'Global Warming Potential'!$C$6+'GHG Inventory HFC emissions'!Q64</f>
        <v>0</v>
      </c>
      <c r="R64" s="12">
        <f>'GHG Inventory CO2 emissions'!R64*'Global Warming Potential'!$C$4+'GHG Inventory CH4 emissions'!R64*'Global Warming Potential'!$C$5+'GHG Inventory N2O emissions'!R64*'Global Warming Potential'!$C$6+'GHG Inventory HFC emissions'!R64</f>
        <v>0</v>
      </c>
      <c r="S64" s="12">
        <f>'GHG Inventory CO2 emissions'!S64*'Global Warming Potential'!$C$4+'GHG Inventory CH4 emissions'!S64*'Global Warming Potential'!$C$5+'GHG Inventory N2O emissions'!S64*'Global Warming Potential'!$C$6+'GHG Inventory HFC emissions'!S64</f>
        <v>0</v>
      </c>
      <c r="U64" s="17" t="s">
        <v>158</v>
      </c>
      <c r="V64" s="18">
        <f>Q4</f>
        <v>3990.8941057811703</v>
      </c>
      <c r="W64" s="18">
        <f t="shared" ref="W64:X64" si="3">R4</f>
        <v>4043.9937363753756</v>
      </c>
      <c r="X64" s="18">
        <f t="shared" si="3"/>
        <v>4182.6168218401808</v>
      </c>
    </row>
    <row r="65" spans="2:24" s="1" customFormat="1" x14ac:dyDescent="0.35">
      <c r="B65" s="4" t="s">
        <v>34</v>
      </c>
      <c r="C65" s="11">
        <f>'GHG Inventory CO2 emissions'!C65*'Global Warming Potential'!$C$4+'GHG Inventory CH4 emissions'!C65*'Global Warming Potential'!$C$5+'GHG Inventory N2O emissions'!C65*'Global Warming Potential'!$C$6+'GHG Inventory HFC emissions'!C65</f>
        <v>19.570562922600001</v>
      </c>
      <c r="D65" s="11">
        <f>'GHG Inventory CO2 emissions'!D65*'Global Warming Potential'!$C$4+'GHG Inventory CH4 emissions'!D65*'Global Warming Potential'!$C$5+'GHG Inventory N2O emissions'!D65*'Global Warming Potential'!$C$6+'GHG Inventory HFC emissions'!D65</f>
        <v>20.223877800000004</v>
      </c>
      <c r="E65" s="11">
        <f>'GHG Inventory CO2 emissions'!E65*'Global Warming Potential'!$C$4+'GHG Inventory CH4 emissions'!E65*'Global Warming Potential'!$C$5+'GHG Inventory N2O emissions'!E65*'Global Warming Potential'!$C$6+'GHG Inventory HFC emissions'!E65</f>
        <v>20.899001128000002</v>
      </c>
      <c r="F65" s="11">
        <f>'GHG Inventory CO2 emissions'!F65*'Global Warming Potential'!$C$4+'GHG Inventory CH4 emissions'!F65*'Global Warming Potential'!$C$5+'GHG Inventory N2O emissions'!F65*'Global Warming Potential'!$C$6+'GHG Inventory HFC emissions'!F65</f>
        <v>21.574124880000003</v>
      </c>
      <c r="G65" s="11">
        <f>'GHG Inventory CO2 emissions'!G65*'Global Warming Potential'!$C$4+'GHG Inventory CH4 emissions'!G65*'Global Warming Potential'!$C$5+'GHG Inventory N2O emissions'!G65*'Global Warming Potential'!$C$6+'GHG Inventory HFC emissions'!G65</f>
        <v>22.249248420000001</v>
      </c>
      <c r="H65" s="11">
        <f>'GHG Inventory CO2 emissions'!H65*'Global Warming Potential'!$C$4+'GHG Inventory CH4 emissions'!H65*'Global Warming Potential'!$C$5+'GHG Inventory N2O emissions'!H65*'Global Warming Potential'!$C$6+'GHG Inventory HFC emissions'!H65</f>
        <v>22.924371960000002</v>
      </c>
      <c r="I65" s="11">
        <f>'GHG Inventory CO2 emissions'!I65*'Global Warming Potential'!$C$4+'GHG Inventory CH4 emissions'!I65*'Global Warming Potential'!$C$5+'GHG Inventory N2O emissions'!I65*'Global Warming Potential'!$C$6+'GHG Inventory HFC emissions'!I65</f>
        <v>23.599496559999999</v>
      </c>
      <c r="J65" s="11">
        <f>'GHG Inventory CO2 emissions'!J65*'Global Warming Potential'!$C$4+'GHG Inventory CH4 emissions'!J65*'Global Warming Potential'!$C$5+'GHG Inventory N2O emissions'!J65*'Global Warming Potential'!$C$6+'GHG Inventory HFC emissions'!J65</f>
        <v>24.2746201</v>
      </c>
      <c r="K65" s="11">
        <f>'GHG Inventory CO2 emissions'!K65*'Global Warming Potential'!$C$4+'GHG Inventory CH4 emissions'!K65*'Global Warming Potential'!$C$5+'GHG Inventory N2O emissions'!K65*'Global Warming Potential'!$C$6+'GHG Inventory HFC emissions'!K65</f>
        <v>28.567309520000002</v>
      </c>
      <c r="L65" s="11">
        <f>'GHG Inventory CO2 emissions'!L65*'Global Warming Potential'!$C$4+'GHG Inventory CH4 emissions'!L65*'Global Warming Potential'!$C$5+'GHG Inventory N2O emissions'!L65*'Global Warming Potential'!$C$6+'GHG Inventory HFC emissions'!L65</f>
        <v>32.86</v>
      </c>
      <c r="M65" s="11">
        <f>'GHG Inventory CO2 emissions'!M65*'Global Warming Potential'!$C$4+'GHG Inventory CH4 emissions'!M65*'Global Warming Potential'!$C$5+'GHG Inventory N2O emissions'!M65*'Global Warming Potential'!$C$6+'GHG Inventory HFC emissions'!M65</f>
        <v>34.980000000000004</v>
      </c>
      <c r="N65" s="11">
        <f>'GHG Inventory CO2 emissions'!N65*'Global Warming Potential'!$C$4+'GHG Inventory CH4 emissions'!N65*'Global Warming Potential'!$C$5+'GHG Inventory N2O emissions'!N65*'Global Warming Potential'!$C$6+'GHG Inventory HFC emissions'!N65</f>
        <v>37.1</v>
      </c>
      <c r="O65" s="11">
        <f>'GHG Inventory CO2 emissions'!O65*'Global Warming Potential'!$C$4+'GHG Inventory CH4 emissions'!O65*'Global Warming Potential'!$C$5+'GHG Inventory N2O emissions'!O65*'Global Warming Potential'!$C$6+'GHG Inventory HFC emissions'!O65</f>
        <v>34.131999999999998</v>
      </c>
      <c r="P65" s="11">
        <f>'GHG Inventory CO2 emissions'!P65*'Global Warming Potential'!$C$4+'GHG Inventory CH4 emissions'!P65*'Global Warming Potential'!$C$5+'GHG Inventory N2O emissions'!P65*'Global Warming Potential'!$C$6+'GHG Inventory HFC emissions'!P65</f>
        <v>28.302</v>
      </c>
      <c r="Q65" s="11">
        <f>'GHG Inventory CO2 emissions'!Q65*'Global Warming Potential'!$C$4+'GHG Inventory CH4 emissions'!Q65*'Global Warming Potential'!$C$5+'GHG Inventory N2O emissions'!Q65*'Global Warming Potential'!$C$6+'GHG Inventory HFC emissions'!Q65</f>
        <v>26.5</v>
      </c>
      <c r="R65" s="11">
        <f>'GHG Inventory CO2 emissions'!R65*'Global Warming Potential'!$C$4+'GHG Inventory CH4 emissions'!R65*'Global Warming Potential'!$C$5+'GHG Inventory N2O emissions'!R65*'Global Warming Potential'!$C$6+'GHG Inventory HFC emissions'!R65</f>
        <v>25.44</v>
      </c>
      <c r="S65" s="11">
        <f>'GHG Inventory CO2 emissions'!S65*'Global Warming Potential'!$C$4+'GHG Inventory CH4 emissions'!S65*'Global Warming Potential'!$C$5+'GHG Inventory N2O emissions'!S65*'Global Warming Potential'!$C$6+'GHG Inventory HFC emissions'!S65</f>
        <v>21.411999999999999</v>
      </c>
      <c r="T65" s="22">
        <f>S65/S47</f>
        <v>6.8808839691555504E-2</v>
      </c>
      <c r="U65" s="17" t="s">
        <v>159</v>
      </c>
      <c r="V65" s="18">
        <f>Q47</f>
        <v>300.78438648789233</v>
      </c>
      <c r="W65" s="18">
        <f t="shared" ref="W65:X65" si="4">R47</f>
        <v>300.95604249682242</v>
      </c>
      <c r="X65" s="18">
        <f t="shared" si="4"/>
        <v>311.18094849414769</v>
      </c>
    </row>
    <row r="66" spans="2:24" x14ac:dyDescent="0.35">
      <c r="B66" s="5" t="s">
        <v>35</v>
      </c>
      <c r="C66" s="12">
        <f>'GHG Inventory CO2 emissions'!C66*'Global Warming Potential'!$C$4+'GHG Inventory CH4 emissions'!C66*'Global Warming Potential'!$C$5+'GHG Inventory N2O emissions'!C66*'Global Warming Potential'!$C$6+'GHG Inventory HFC emissions'!C66</f>
        <v>19.570562922600001</v>
      </c>
      <c r="D66" s="12">
        <f>'GHG Inventory CO2 emissions'!D66*'Global Warming Potential'!$C$4+'GHG Inventory CH4 emissions'!D66*'Global Warming Potential'!$C$5+'GHG Inventory N2O emissions'!D66*'Global Warming Potential'!$C$6+'GHG Inventory HFC emissions'!D66</f>
        <v>20.223877800000004</v>
      </c>
      <c r="E66" s="12">
        <f>'GHG Inventory CO2 emissions'!E66*'Global Warming Potential'!$C$4+'GHG Inventory CH4 emissions'!E66*'Global Warming Potential'!$C$5+'GHG Inventory N2O emissions'!E66*'Global Warming Potential'!$C$6+'GHG Inventory HFC emissions'!E66</f>
        <v>20.899001128000002</v>
      </c>
      <c r="F66" s="12">
        <f>'GHG Inventory CO2 emissions'!F66*'Global Warming Potential'!$C$4+'GHG Inventory CH4 emissions'!F66*'Global Warming Potential'!$C$5+'GHG Inventory N2O emissions'!F66*'Global Warming Potential'!$C$6+'GHG Inventory HFC emissions'!F66</f>
        <v>21.574124880000003</v>
      </c>
      <c r="G66" s="12">
        <f>'GHG Inventory CO2 emissions'!G66*'Global Warming Potential'!$C$4+'GHG Inventory CH4 emissions'!G66*'Global Warming Potential'!$C$5+'GHG Inventory N2O emissions'!G66*'Global Warming Potential'!$C$6+'GHG Inventory HFC emissions'!G66</f>
        <v>22.249248420000001</v>
      </c>
      <c r="H66" s="12">
        <f>'GHG Inventory CO2 emissions'!H66*'Global Warming Potential'!$C$4+'GHG Inventory CH4 emissions'!H66*'Global Warming Potential'!$C$5+'GHG Inventory N2O emissions'!H66*'Global Warming Potential'!$C$6+'GHG Inventory HFC emissions'!H66</f>
        <v>22.924371960000002</v>
      </c>
      <c r="I66" s="12">
        <f>'GHG Inventory CO2 emissions'!I66*'Global Warming Potential'!$C$4+'GHG Inventory CH4 emissions'!I66*'Global Warming Potential'!$C$5+'GHG Inventory N2O emissions'!I66*'Global Warming Potential'!$C$6+'GHG Inventory HFC emissions'!I66</f>
        <v>23.599496559999999</v>
      </c>
      <c r="J66" s="12">
        <f>'GHG Inventory CO2 emissions'!J66*'Global Warming Potential'!$C$4+'GHG Inventory CH4 emissions'!J66*'Global Warming Potential'!$C$5+'GHG Inventory N2O emissions'!J66*'Global Warming Potential'!$C$6+'GHG Inventory HFC emissions'!J66</f>
        <v>24.2746201</v>
      </c>
      <c r="K66" s="12">
        <f>'GHG Inventory CO2 emissions'!K66*'Global Warming Potential'!$C$4+'GHG Inventory CH4 emissions'!K66*'Global Warming Potential'!$C$5+'GHG Inventory N2O emissions'!K66*'Global Warming Potential'!$C$6+'GHG Inventory HFC emissions'!K66</f>
        <v>28.567309520000002</v>
      </c>
      <c r="L66" s="12">
        <f>'GHG Inventory CO2 emissions'!L66*'Global Warming Potential'!$C$4+'GHG Inventory CH4 emissions'!L66*'Global Warming Potential'!$C$5+'GHG Inventory N2O emissions'!L66*'Global Warming Potential'!$C$6+'GHG Inventory HFC emissions'!L66</f>
        <v>32.86</v>
      </c>
      <c r="M66" s="12">
        <f>'GHG Inventory CO2 emissions'!M66*'Global Warming Potential'!$C$4+'GHG Inventory CH4 emissions'!M66*'Global Warming Potential'!$C$5+'GHG Inventory N2O emissions'!M66*'Global Warming Potential'!$C$6+'GHG Inventory HFC emissions'!M66</f>
        <v>34.980000000000004</v>
      </c>
      <c r="N66" s="12">
        <f>'GHG Inventory CO2 emissions'!N66*'Global Warming Potential'!$C$4+'GHG Inventory CH4 emissions'!N66*'Global Warming Potential'!$C$5+'GHG Inventory N2O emissions'!N66*'Global Warming Potential'!$C$6+'GHG Inventory HFC emissions'!N66</f>
        <v>37.1</v>
      </c>
      <c r="O66" s="12">
        <f>'GHG Inventory CO2 emissions'!O66*'Global Warming Potential'!$C$4+'GHG Inventory CH4 emissions'!O66*'Global Warming Potential'!$C$5+'GHG Inventory N2O emissions'!O66*'Global Warming Potential'!$C$6+'GHG Inventory HFC emissions'!O66</f>
        <v>34.131999999999998</v>
      </c>
      <c r="P66" s="12">
        <f>'GHG Inventory CO2 emissions'!P66*'Global Warming Potential'!$C$4+'GHG Inventory CH4 emissions'!P66*'Global Warming Potential'!$C$5+'GHG Inventory N2O emissions'!P66*'Global Warming Potential'!$C$6+'GHG Inventory HFC emissions'!P66</f>
        <v>28.302</v>
      </c>
      <c r="Q66" s="12">
        <f>'GHG Inventory CO2 emissions'!Q66*'Global Warming Potential'!$C$4+'GHG Inventory CH4 emissions'!Q66*'Global Warming Potential'!$C$5+'GHG Inventory N2O emissions'!Q66*'Global Warming Potential'!$C$6+'GHG Inventory HFC emissions'!Q66</f>
        <v>26.5</v>
      </c>
      <c r="R66" s="12">
        <f>'GHG Inventory CO2 emissions'!R66*'Global Warming Potential'!$C$4+'GHG Inventory CH4 emissions'!R66*'Global Warming Potential'!$C$5+'GHG Inventory N2O emissions'!R66*'Global Warming Potential'!$C$6+'GHG Inventory HFC emissions'!R66</f>
        <v>25.44</v>
      </c>
      <c r="S66" s="12">
        <f>'GHG Inventory CO2 emissions'!S66*'Global Warming Potential'!$C$4+'GHG Inventory CH4 emissions'!S66*'Global Warming Potential'!$C$5+'GHG Inventory N2O emissions'!S66*'Global Warming Potential'!$C$6+'GHG Inventory HFC emissions'!S66</f>
        <v>21.411999999999999</v>
      </c>
      <c r="T66" s="21">
        <f>(N65-C65)/C65</f>
        <v>0.89570428539677227</v>
      </c>
      <c r="U66" s="17" t="s">
        <v>160</v>
      </c>
      <c r="V66" s="18">
        <f>Q102</f>
        <v>55.204203599161175</v>
      </c>
      <c r="W66" s="18">
        <f t="shared" ref="W66:X66" si="5">R102</f>
        <v>17.986892597879788</v>
      </c>
      <c r="X66" s="18">
        <f t="shared" si="5"/>
        <v>51.17700437333334</v>
      </c>
    </row>
    <row r="67" spans="2:24" x14ac:dyDescent="0.35">
      <c r="B67" s="5" t="s">
        <v>36</v>
      </c>
      <c r="C67" s="12">
        <f>'GHG Inventory CO2 emissions'!C67*'Global Warming Potential'!$C$4+'GHG Inventory CH4 emissions'!C67*'Global Warming Potential'!$C$5+'GHG Inventory N2O emissions'!C67*'Global Warming Potential'!$C$6+'GHG Inventory HFC emissions'!C67</f>
        <v>0</v>
      </c>
      <c r="D67" s="12">
        <f>'GHG Inventory CO2 emissions'!D67*'Global Warming Potential'!$C$4+'GHG Inventory CH4 emissions'!D67*'Global Warming Potential'!$C$5+'GHG Inventory N2O emissions'!D67*'Global Warming Potential'!$C$6+'GHG Inventory HFC emissions'!D67</f>
        <v>0</v>
      </c>
      <c r="E67" s="12">
        <f>'GHG Inventory CO2 emissions'!E67*'Global Warming Potential'!$C$4+'GHG Inventory CH4 emissions'!E67*'Global Warming Potential'!$C$5+'GHG Inventory N2O emissions'!E67*'Global Warming Potential'!$C$6+'GHG Inventory HFC emissions'!E67</f>
        <v>0</v>
      </c>
      <c r="F67" s="12">
        <f>'GHG Inventory CO2 emissions'!F67*'Global Warming Potential'!$C$4+'GHG Inventory CH4 emissions'!F67*'Global Warming Potential'!$C$5+'GHG Inventory N2O emissions'!F67*'Global Warming Potential'!$C$6+'GHG Inventory HFC emissions'!F67</f>
        <v>0</v>
      </c>
      <c r="G67" s="12">
        <f>'GHG Inventory CO2 emissions'!G67*'Global Warming Potential'!$C$4+'GHG Inventory CH4 emissions'!G67*'Global Warming Potential'!$C$5+'GHG Inventory N2O emissions'!G67*'Global Warming Potential'!$C$6+'GHG Inventory HFC emissions'!G67</f>
        <v>0</v>
      </c>
      <c r="H67" s="12">
        <f>'GHG Inventory CO2 emissions'!H67*'Global Warming Potential'!$C$4+'GHG Inventory CH4 emissions'!H67*'Global Warming Potential'!$C$5+'GHG Inventory N2O emissions'!H67*'Global Warming Potential'!$C$6+'GHG Inventory HFC emissions'!H67</f>
        <v>0</v>
      </c>
      <c r="I67" s="12">
        <f>'GHG Inventory CO2 emissions'!I67*'Global Warming Potential'!$C$4+'GHG Inventory CH4 emissions'!I67*'Global Warming Potential'!$C$5+'GHG Inventory N2O emissions'!I67*'Global Warming Potential'!$C$6+'GHG Inventory HFC emissions'!I67</f>
        <v>0</v>
      </c>
      <c r="J67" s="12">
        <f>'GHG Inventory CO2 emissions'!J67*'Global Warming Potential'!$C$4+'GHG Inventory CH4 emissions'!J67*'Global Warming Potential'!$C$5+'GHG Inventory N2O emissions'!J67*'Global Warming Potential'!$C$6+'GHG Inventory HFC emissions'!J67</f>
        <v>0</v>
      </c>
      <c r="K67" s="12">
        <f>'GHG Inventory CO2 emissions'!K67*'Global Warming Potential'!$C$4+'GHG Inventory CH4 emissions'!K67*'Global Warming Potential'!$C$5+'GHG Inventory N2O emissions'!K67*'Global Warming Potential'!$C$6+'GHG Inventory HFC emissions'!K67</f>
        <v>0</v>
      </c>
      <c r="L67" s="12">
        <f>'GHG Inventory CO2 emissions'!L67*'Global Warming Potential'!$C$4+'GHG Inventory CH4 emissions'!L67*'Global Warming Potential'!$C$5+'GHG Inventory N2O emissions'!L67*'Global Warming Potential'!$C$6+'GHG Inventory HFC emissions'!L67</f>
        <v>0</v>
      </c>
      <c r="M67" s="12">
        <f>'GHG Inventory CO2 emissions'!M67*'Global Warming Potential'!$C$4+'GHG Inventory CH4 emissions'!M67*'Global Warming Potential'!$C$5+'GHG Inventory N2O emissions'!M67*'Global Warming Potential'!$C$6+'GHG Inventory HFC emissions'!M67</f>
        <v>0</v>
      </c>
      <c r="N67" s="12">
        <f>'GHG Inventory CO2 emissions'!N67*'Global Warming Potential'!$C$4+'GHG Inventory CH4 emissions'!N67*'Global Warming Potential'!$C$5+'GHG Inventory N2O emissions'!N67*'Global Warming Potential'!$C$6+'GHG Inventory HFC emissions'!N67</f>
        <v>0</v>
      </c>
      <c r="O67" s="12">
        <f>'GHG Inventory CO2 emissions'!O67*'Global Warming Potential'!$C$4+'GHG Inventory CH4 emissions'!O67*'Global Warming Potential'!$C$5+'GHG Inventory N2O emissions'!O67*'Global Warming Potential'!$C$6+'GHG Inventory HFC emissions'!O67</f>
        <v>0</v>
      </c>
      <c r="P67" s="12">
        <f>'GHG Inventory CO2 emissions'!P67*'Global Warming Potential'!$C$4+'GHG Inventory CH4 emissions'!P67*'Global Warming Potential'!$C$5+'GHG Inventory N2O emissions'!P67*'Global Warming Potential'!$C$6+'GHG Inventory HFC emissions'!P67</f>
        <v>0</v>
      </c>
      <c r="Q67" s="12">
        <f>'GHG Inventory CO2 emissions'!Q67*'Global Warming Potential'!$C$4+'GHG Inventory CH4 emissions'!Q67*'Global Warming Potential'!$C$5+'GHG Inventory N2O emissions'!Q67*'Global Warming Potential'!$C$6+'GHG Inventory HFC emissions'!Q67</f>
        <v>0</v>
      </c>
      <c r="R67" s="12">
        <f>'GHG Inventory CO2 emissions'!R67*'Global Warming Potential'!$C$4+'GHG Inventory CH4 emissions'!R67*'Global Warming Potential'!$C$5+'GHG Inventory N2O emissions'!R67*'Global Warming Potential'!$C$6+'GHG Inventory HFC emissions'!R67</f>
        <v>0</v>
      </c>
      <c r="S67" s="12">
        <f>'GHG Inventory CO2 emissions'!S67*'Global Warming Potential'!$C$4+'GHG Inventory CH4 emissions'!S67*'Global Warming Potential'!$C$5+'GHG Inventory N2O emissions'!S67*'Global Warming Potential'!$C$6+'GHG Inventory HFC emissions'!S67</f>
        <v>0</v>
      </c>
      <c r="U67" s="17" t="s">
        <v>161</v>
      </c>
      <c r="V67" s="18">
        <f>Q136</f>
        <v>610.34825842754105</v>
      </c>
      <c r="W67" s="18">
        <f t="shared" ref="W67:X67" si="6">R136</f>
        <v>590.73472178503289</v>
      </c>
      <c r="X67" s="18">
        <f t="shared" si="6"/>
        <v>592.80884297528905</v>
      </c>
    </row>
    <row r="68" spans="2:24" x14ac:dyDescent="0.35">
      <c r="B68" s="5" t="s">
        <v>37</v>
      </c>
      <c r="C68" s="12">
        <f>'GHG Inventory CO2 emissions'!C68*'Global Warming Potential'!$C$4+'GHG Inventory CH4 emissions'!C68*'Global Warming Potential'!$C$5+'GHG Inventory N2O emissions'!C68*'Global Warming Potential'!$C$6+'GHG Inventory HFC emissions'!C68</f>
        <v>0</v>
      </c>
      <c r="D68" s="12">
        <f>'GHG Inventory CO2 emissions'!D68*'Global Warming Potential'!$C$4+'GHG Inventory CH4 emissions'!D68*'Global Warming Potential'!$C$5+'GHG Inventory N2O emissions'!D68*'Global Warming Potential'!$C$6+'GHG Inventory HFC emissions'!D68</f>
        <v>0</v>
      </c>
      <c r="E68" s="12">
        <f>'GHG Inventory CO2 emissions'!E68*'Global Warming Potential'!$C$4+'GHG Inventory CH4 emissions'!E68*'Global Warming Potential'!$C$5+'GHG Inventory N2O emissions'!E68*'Global Warming Potential'!$C$6+'GHG Inventory HFC emissions'!E68</f>
        <v>0</v>
      </c>
      <c r="F68" s="12">
        <f>'GHG Inventory CO2 emissions'!F68*'Global Warming Potential'!$C$4+'GHG Inventory CH4 emissions'!F68*'Global Warming Potential'!$C$5+'GHG Inventory N2O emissions'!F68*'Global Warming Potential'!$C$6+'GHG Inventory HFC emissions'!F68</f>
        <v>0</v>
      </c>
      <c r="G68" s="12">
        <f>'GHG Inventory CO2 emissions'!G68*'Global Warming Potential'!$C$4+'GHG Inventory CH4 emissions'!G68*'Global Warming Potential'!$C$5+'GHG Inventory N2O emissions'!G68*'Global Warming Potential'!$C$6+'GHG Inventory HFC emissions'!G68</f>
        <v>0</v>
      </c>
      <c r="H68" s="12">
        <f>'GHG Inventory CO2 emissions'!H68*'Global Warming Potential'!$C$4+'GHG Inventory CH4 emissions'!H68*'Global Warming Potential'!$C$5+'GHG Inventory N2O emissions'!H68*'Global Warming Potential'!$C$6+'GHG Inventory HFC emissions'!H68</f>
        <v>0</v>
      </c>
      <c r="I68" s="12">
        <f>'GHG Inventory CO2 emissions'!I68*'Global Warming Potential'!$C$4+'GHG Inventory CH4 emissions'!I68*'Global Warming Potential'!$C$5+'GHG Inventory N2O emissions'!I68*'Global Warming Potential'!$C$6+'GHG Inventory HFC emissions'!I68</f>
        <v>0</v>
      </c>
      <c r="J68" s="12">
        <f>'GHG Inventory CO2 emissions'!J68*'Global Warming Potential'!$C$4+'GHG Inventory CH4 emissions'!J68*'Global Warming Potential'!$C$5+'GHG Inventory N2O emissions'!J68*'Global Warming Potential'!$C$6+'GHG Inventory HFC emissions'!J68</f>
        <v>0</v>
      </c>
      <c r="K68" s="12">
        <f>'GHG Inventory CO2 emissions'!K68*'Global Warming Potential'!$C$4+'GHG Inventory CH4 emissions'!K68*'Global Warming Potential'!$C$5+'GHG Inventory N2O emissions'!K68*'Global Warming Potential'!$C$6+'GHG Inventory HFC emissions'!K68</f>
        <v>0</v>
      </c>
      <c r="L68" s="12">
        <f>'GHG Inventory CO2 emissions'!L68*'Global Warming Potential'!$C$4+'GHG Inventory CH4 emissions'!L68*'Global Warming Potential'!$C$5+'GHG Inventory N2O emissions'!L68*'Global Warming Potential'!$C$6+'GHG Inventory HFC emissions'!L68</f>
        <v>0</v>
      </c>
      <c r="M68" s="12">
        <f>'GHG Inventory CO2 emissions'!M68*'Global Warming Potential'!$C$4+'GHG Inventory CH4 emissions'!M68*'Global Warming Potential'!$C$5+'GHG Inventory N2O emissions'!M68*'Global Warming Potential'!$C$6+'GHG Inventory HFC emissions'!M68</f>
        <v>0</v>
      </c>
      <c r="N68" s="12">
        <f>'GHG Inventory CO2 emissions'!N68*'Global Warming Potential'!$C$4+'GHG Inventory CH4 emissions'!N68*'Global Warming Potential'!$C$5+'GHG Inventory N2O emissions'!N68*'Global Warming Potential'!$C$6+'GHG Inventory HFC emissions'!N68</f>
        <v>0</v>
      </c>
      <c r="O68" s="12">
        <f>'GHG Inventory CO2 emissions'!O68*'Global Warming Potential'!$C$4+'GHG Inventory CH4 emissions'!O68*'Global Warming Potential'!$C$5+'GHG Inventory N2O emissions'!O68*'Global Warming Potential'!$C$6+'GHG Inventory HFC emissions'!O68</f>
        <v>0</v>
      </c>
      <c r="P68" s="12">
        <f>'GHG Inventory CO2 emissions'!P68*'Global Warming Potential'!$C$4+'GHG Inventory CH4 emissions'!P68*'Global Warming Potential'!$C$5+'GHG Inventory N2O emissions'!P68*'Global Warming Potential'!$C$6+'GHG Inventory HFC emissions'!P68</f>
        <v>0</v>
      </c>
      <c r="Q68" s="12">
        <f>'GHG Inventory CO2 emissions'!Q68*'Global Warming Potential'!$C$4+'GHG Inventory CH4 emissions'!Q68*'Global Warming Potential'!$C$5+'GHG Inventory N2O emissions'!Q68*'Global Warming Potential'!$C$6+'GHG Inventory HFC emissions'!Q68</f>
        <v>0</v>
      </c>
      <c r="R68" s="12">
        <f>'GHG Inventory CO2 emissions'!R68*'Global Warming Potential'!$C$4+'GHG Inventory CH4 emissions'!R68*'Global Warming Potential'!$C$5+'GHG Inventory N2O emissions'!R68*'Global Warming Potential'!$C$6+'GHG Inventory HFC emissions'!R68</f>
        <v>0</v>
      </c>
      <c r="S68" s="12">
        <f>'GHG Inventory CO2 emissions'!S68*'Global Warming Potential'!$C$4+'GHG Inventory CH4 emissions'!S68*'Global Warming Potential'!$C$5+'GHG Inventory N2O emissions'!S68*'Global Warming Potential'!$C$6+'GHG Inventory HFC emissions'!S68</f>
        <v>0</v>
      </c>
    </row>
    <row r="69" spans="2:24" x14ac:dyDescent="0.35">
      <c r="B69" s="5" t="s">
        <v>38</v>
      </c>
      <c r="C69" s="12">
        <f>'GHG Inventory CO2 emissions'!C69*'Global Warming Potential'!$C$4+'GHG Inventory CH4 emissions'!C69*'Global Warming Potential'!$C$5+'GHG Inventory N2O emissions'!C69*'Global Warming Potential'!$C$6+'GHG Inventory HFC emissions'!C69</f>
        <v>0</v>
      </c>
      <c r="D69" s="12">
        <f>'GHG Inventory CO2 emissions'!D69*'Global Warming Potential'!$C$4+'GHG Inventory CH4 emissions'!D69*'Global Warming Potential'!$C$5+'GHG Inventory N2O emissions'!D69*'Global Warming Potential'!$C$6+'GHG Inventory HFC emissions'!D69</f>
        <v>0</v>
      </c>
      <c r="E69" s="12">
        <f>'GHG Inventory CO2 emissions'!E69*'Global Warming Potential'!$C$4+'GHG Inventory CH4 emissions'!E69*'Global Warming Potential'!$C$5+'GHG Inventory N2O emissions'!E69*'Global Warming Potential'!$C$6+'GHG Inventory HFC emissions'!E69</f>
        <v>0</v>
      </c>
      <c r="F69" s="12">
        <f>'GHG Inventory CO2 emissions'!F69*'Global Warming Potential'!$C$4+'GHG Inventory CH4 emissions'!F69*'Global Warming Potential'!$C$5+'GHG Inventory N2O emissions'!F69*'Global Warming Potential'!$C$6+'GHG Inventory HFC emissions'!F69</f>
        <v>0</v>
      </c>
      <c r="G69" s="12">
        <f>'GHG Inventory CO2 emissions'!G69*'Global Warming Potential'!$C$4+'GHG Inventory CH4 emissions'!G69*'Global Warming Potential'!$C$5+'GHG Inventory N2O emissions'!G69*'Global Warming Potential'!$C$6+'GHG Inventory HFC emissions'!G69</f>
        <v>0</v>
      </c>
      <c r="H69" s="12">
        <f>'GHG Inventory CO2 emissions'!H69*'Global Warming Potential'!$C$4+'GHG Inventory CH4 emissions'!H69*'Global Warming Potential'!$C$5+'GHG Inventory N2O emissions'!H69*'Global Warming Potential'!$C$6+'GHG Inventory HFC emissions'!H69</f>
        <v>0</v>
      </c>
      <c r="I69" s="12">
        <f>'GHG Inventory CO2 emissions'!I69*'Global Warming Potential'!$C$4+'GHG Inventory CH4 emissions'!I69*'Global Warming Potential'!$C$5+'GHG Inventory N2O emissions'!I69*'Global Warming Potential'!$C$6+'GHG Inventory HFC emissions'!I69</f>
        <v>0</v>
      </c>
      <c r="J69" s="12">
        <f>'GHG Inventory CO2 emissions'!J69*'Global Warming Potential'!$C$4+'GHG Inventory CH4 emissions'!J69*'Global Warming Potential'!$C$5+'GHG Inventory N2O emissions'!J69*'Global Warming Potential'!$C$6+'GHG Inventory HFC emissions'!J69</f>
        <v>0</v>
      </c>
      <c r="K69" s="12">
        <f>'GHG Inventory CO2 emissions'!K69*'Global Warming Potential'!$C$4+'GHG Inventory CH4 emissions'!K69*'Global Warming Potential'!$C$5+'GHG Inventory N2O emissions'!K69*'Global Warming Potential'!$C$6+'GHG Inventory HFC emissions'!K69</f>
        <v>0</v>
      </c>
      <c r="L69" s="12">
        <f>'GHG Inventory CO2 emissions'!L69*'Global Warming Potential'!$C$4+'GHG Inventory CH4 emissions'!L69*'Global Warming Potential'!$C$5+'GHG Inventory N2O emissions'!L69*'Global Warming Potential'!$C$6+'GHG Inventory HFC emissions'!L69</f>
        <v>0</v>
      </c>
      <c r="M69" s="12">
        <f>'GHG Inventory CO2 emissions'!M69*'Global Warming Potential'!$C$4+'GHG Inventory CH4 emissions'!M69*'Global Warming Potential'!$C$5+'GHG Inventory N2O emissions'!M69*'Global Warming Potential'!$C$6+'GHG Inventory HFC emissions'!M69</f>
        <v>0</v>
      </c>
      <c r="N69" s="12">
        <f>'GHG Inventory CO2 emissions'!N69*'Global Warming Potential'!$C$4+'GHG Inventory CH4 emissions'!N69*'Global Warming Potential'!$C$5+'GHG Inventory N2O emissions'!N69*'Global Warming Potential'!$C$6+'GHG Inventory HFC emissions'!N69</f>
        <v>0</v>
      </c>
      <c r="O69" s="12">
        <f>'GHG Inventory CO2 emissions'!O69*'Global Warming Potential'!$C$4+'GHG Inventory CH4 emissions'!O69*'Global Warming Potential'!$C$5+'GHG Inventory N2O emissions'!O69*'Global Warming Potential'!$C$6+'GHG Inventory HFC emissions'!O69</f>
        <v>0</v>
      </c>
      <c r="P69" s="12">
        <f>'GHG Inventory CO2 emissions'!P69*'Global Warming Potential'!$C$4+'GHG Inventory CH4 emissions'!P69*'Global Warming Potential'!$C$5+'GHG Inventory N2O emissions'!P69*'Global Warming Potential'!$C$6+'GHG Inventory HFC emissions'!P69</f>
        <v>0</v>
      </c>
      <c r="Q69" s="12">
        <f>'GHG Inventory CO2 emissions'!Q69*'Global Warming Potential'!$C$4+'GHG Inventory CH4 emissions'!Q69*'Global Warming Potential'!$C$5+'GHG Inventory N2O emissions'!Q69*'Global Warming Potential'!$C$6+'GHG Inventory HFC emissions'!Q69</f>
        <v>0</v>
      </c>
      <c r="R69" s="12">
        <f>'GHG Inventory CO2 emissions'!R69*'Global Warming Potential'!$C$4+'GHG Inventory CH4 emissions'!R69*'Global Warming Potential'!$C$5+'GHG Inventory N2O emissions'!R69*'Global Warming Potential'!$C$6+'GHG Inventory HFC emissions'!R69</f>
        <v>0</v>
      </c>
      <c r="S69" s="12">
        <f>'GHG Inventory CO2 emissions'!S69*'Global Warming Potential'!$C$4+'GHG Inventory CH4 emissions'!S69*'Global Warming Potential'!$C$5+'GHG Inventory N2O emissions'!S69*'Global Warming Potential'!$C$6+'GHG Inventory HFC emissions'!S69</f>
        <v>0</v>
      </c>
    </row>
    <row r="70" spans="2:24" x14ac:dyDescent="0.35">
      <c r="B70" s="5" t="s">
        <v>39</v>
      </c>
      <c r="C70" s="12">
        <f>'GHG Inventory CO2 emissions'!C70*'Global Warming Potential'!$C$4+'GHG Inventory CH4 emissions'!C70*'Global Warming Potential'!$C$5+'GHG Inventory N2O emissions'!C70*'Global Warming Potential'!$C$6+'GHG Inventory HFC emissions'!C70</f>
        <v>0</v>
      </c>
      <c r="D70" s="12">
        <f>'GHG Inventory CO2 emissions'!D70*'Global Warming Potential'!$C$4+'GHG Inventory CH4 emissions'!D70*'Global Warming Potential'!$C$5+'GHG Inventory N2O emissions'!D70*'Global Warming Potential'!$C$6+'GHG Inventory HFC emissions'!D70</f>
        <v>0</v>
      </c>
      <c r="E70" s="12">
        <f>'GHG Inventory CO2 emissions'!E70*'Global Warming Potential'!$C$4+'GHG Inventory CH4 emissions'!E70*'Global Warming Potential'!$C$5+'GHG Inventory N2O emissions'!E70*'Global Warming Potential'!$C$6+'GHG Inventory HFC emissions'!E70</f>
        <v>0</v>
      </c>
      <c r="F70" s="12">
        <f>'GHG Inventory CO2 emissions'!F70*'Global Warming Potential'!$C$4+'GHG Inventory CH4 emissions'!F70*'Global Warming Potential'!$C$5+'GHG Inventory N2O emissions'!F70*'Global Warming Potential'!$C$6+'GHG Inventory HFC emissions'!F70</f>
        <v>0</v>
      </c>
      <c r="G70" s="12">
        <f>'GHG Inventory CO2 emissions'!G70*'Global Warming Potential'!$C$4+'GHG Inventory CH4 emissions'!G70*'Global Warming Potential'!$C$5+'GHG Inventory N2O emissions'!G70*'Global Warming Potential'!$C$6+'GHG Inventory HFC emissions'!G70</f>
        <v>0</v>
      </c>
      <c r="H70" s="12">
        <f>'GHG Inventory CO2 emissions'!H70*'Global Warming Potential'!$C$4+'GHG Inventory CH4 emissions'!H70*'Global Warming Potential'!$C$5+'GHG Inventory N2O emissions'!H70*'Global Warming Potential'!$C$6+'GHG Inventory HFC emissions'!H70</f>
        <v>0</v>
      </c>
      <c r="I70" s="12">
        <f>'GHG Inventory CO2 emissions'!I70*'Global Warming Potential'!$C$4+'GHG Inventory CH4 emissions'!I70*'Global Warming Potential'!$C$5+'GHG Inventory N2O emissions'!I70*'Global Warming Potential'!$C$6+'GHG Inventory HFC emissions'!I70</f>
        <v>0</v>
      </c>
      <c r="J70" s="12">
        <f>'GHG Inventory CO2 emissions'!J70*'Global Warming Potential'!$C$4+'GHG Inventory CH4 emissions'!J70*'Global Warming Potential'!$C$5+'GHG Inventory N2O emissions'!J70*'Global Warming Potential'!$C$6+'GHG Inventory HFC emissions'!J70</f>
        <v>0</v>
      </c>
      <c r="K70" s="12">
        <f>'GHG Inventory CO2 emissions'!K70*'Global Warming Potential'!$C$4+'GHG Inventory CH4 emissions'!K70*'Global Warming Potential'!$C$5+'GHG Inventory N2O emissions'!K70*'Global Warming Potential'!$C$6+'GHG Inventory HFC emissions'!K70</f>
        <v>0</v>
      </c>
      <c r="L70" s="12">
        <f>'GHG Inventory CO2 emissions'!L70*'Global Warming Potential'!$C$4+'GHG Inventory CH4 emissions'!L70*'Global Warming Potential'!$C$5+'GHG Inventory N2O emissions'!L70*'Global Warming Potential'!$C$6+'GHG Inventory HFC emissions'!L70</f>
        <v>0</v>
      </c>
      <c r="M70" s="12">
        <f>'GHG Inventory CO2 emissions'!M70*'Global Warming Potential'!$C$4+'GHG Inventory CH4 emissions'!M70*'Global Warming Potential'!$C$5+'GHG Inventory N2O emissions'!M70*'Global Warming Potential'!$C$6+'GHG Inventory HFC emissions'!M70</f>
        <v>0</v>
      </c>
      <c r="N70" s="12">
        <f>'GHG Inventory CO2 emissions'!N70*'Global Warming Potential'!$C$4+'GHG Inventory CH4 emissions'!N70*'Global Warming Potential'!$C$5+'GHG Inventory N2O emissions'!N70*'Global Warming Potential'!$C$6+'GHG Inventory HFC emissions'!N70</f>
        <v>0</v>
      </c>
      <c r="O70" s="12">
        <f>'GHG Inventory CO2 emissions'!O70*'Global Warming Potential'!$C$4+'GHG Inventory CH4 emissions'!O70*'Global Warming Potential'!$C$5+'GHG Inventory N2O emissions'!O70*'Global Warming Potential'!$C$6+'GHG Inventory HFC emissions'!O70</f>
        <v>0</v>
      </c>
      <c r="P70" s="12">
        <f>'GHG Inventory CO2 emissions'!P70*'Global Warming Potential'!$C$4+'GHG Inventory CH4 emissions'!P70*'Global Warming Potential'!$C$5+'GHG Inventory N2O emissions'!P70*'Global Warming Potential'!$C$6+'GHG Inventory HFC emissions'!P70</f>
        <v>0</v>
      </c>
      <c r="Q70" s="12">
        <f>'GHG Inventory CO2 emissions'!Q70*'Global Warming Potential'!$C$4+'GHG Inventory CH4 emissions'!Q70*'Global Warming Potential'!$C$5+'GHG Inventory N2O emissions'!Q70*'Global Warming Potential'!$C$6+'GHG Inventory HFC emissions'!Q70</f>
        <v>0</v>
      </c>
      <c r="R70" s="12">
        <f>'GHG Inventory CO2 emissions'!R70*'Global Warming Potential'!$C$4+'GHG Inventory CH4 emissions'!R70*'Global Warming Potential'!$C$5+'GHG Inventory N2O emissions'!R70*'Global Warming Potential'!$C$6+'GHG Inventory HFC emissions'!R70</f>
        <v>0</v>
      </c>
      <c r="S70" s="12">
        <f>'GHG Inventory CO2 emissions'!S70*'Global Warming Potential'!$C$4+'GHG Inventory CH4 emissions'!S70*'Global Warming Potential'!$C$5+'GHG Inventory N2O emissions'!S70*'Global Warming Potential'!$C$6+'GHG Inventory HFC emissions'!S70</f>
        <v>0</v>
      </c>
    </row>
    <row r="71" spans="2:24" x14ac:dyDescent="0.35">
      <c r="B71" s="5" t="s">
        <v>40</v>
      </c>
      <c r="C71" s="12">
        <f>'GHG Inventory CO2 emissions'!C71*'Global Warming Potential'!$C$4+'GHG Inventory CH4 emissions'!C71*'Global Warming Potential'!$C$5+'GHG Inventory N2O emissions'!C71*'Global Warming Potential'!$C$6+'GHG Inventory HFC emissions'!C71</f>
        <v>0</v>
      </c>
      <c r="D71" s="12">
        <f>'GHG Inventory CO2 emissions'!D71*'Global Warming Potential'!$C$4+'GHG Inventory CH4 emissions'!D71*'Global Warming Potential'!$C$5+'GHG Inventory N2O emissions'!D71*'Global Warming Potential'!$C$6+'GHG Inventory HFC emissions'!D71</f>
        <v>0</v>
      </c>
      <c r="E71" s="12">
        <f>'GHG Inventory CO2 emissions'!E71*'Global Warming Potential'!$C$4+'GHG Inventory CH4 emissions'!E71*'Global Warming Potential'!$C$5+'GHG Inventory N2O emissions'!E71*'Global Warming Potential'!$C$6+'GHG Inventory HFC emissions'!E71</f>
        <v>0</v>
      </c>
      <c r="F71" s="12">
        <f>'GHG Inventory CO2 emissions'!F71*'Global Warming Potential'!$C$4+'GHG Inventory CH4 emissions'!F71*'Global Warming Potential'!$C$5+'GHG Inventory N2O emissions'!F71*'Global Warming Potential'!$C$6+'GHG Inventory HFC emissions'!F71</f>
        <v>0</v>
      </c>
      <c r="G71" s="12">
        <f>'GHG Inventory CO2 emissions'!G71*'Global Warming Potential'!$C$4+'GHG Inventory CH4 emissions'!G71*'Global Warming Potential'!$C$5+'GHG Inventory N2O emissions'!G71*'Global Warming Potential'!$C$6+'GHG Inventory HFC emissions'!G71</f>
        <v>0</v>
      </c>
      <c r="H71" s="12">
        <f>'GHG Inventory CO2 emissions'!H71*'Global Warming Potential'!$C$4+'GHG Inventory CH4 emissions'!H71*'Global Warming Potential'!$C$5+'GHG Inventory N2O emissions'!H71*'Global Warming Potential'!$C$6+'GHG Inventory HFC emissions'!H71</f>
        <v>0</v>
      </c>
      <c r="I71" s="12">
        <f>'GHG Inventory CO2 emissions'!I71*'Global Warming Potential'!$C$4+'GHG Inventory CH4 emissions'!I71*'Global Warming Potential'!$C$5+'GHG Inventory N2O emissions'!I71*'Global Warming Potential'!$C$6+'GHG Inventory HFC emissions'!I71</f>
        <v>0</v>
      </c>
      <c r="J71" s="12">
        <f>'GHG Inventory CO2 emissions'!J71*'Global Warming Potential'!$C$4+'GHG Inventory CH4 emissions'!J71*'Global Warming Potential'!$C$5+'GHG Inventory N2O emissions'!J71*'Global Warming Potential'!$C$6+'GHG Inventory HFC emissions'!J71</f>
        <v>0</v>
      </c>
      <c r="K71" s="12">
        <f>'GHG Inventory CO2 emissions'!K71*'Global Warming Potential'!$C$4+'GHG Inventory CH4 emissions'!K71*'Global Warming Potential'!$C$5+'GHG Inventory N2O emissions'!K71*'Global Warming Potential'!$C$6+'GHG Inventory HFC emissions'!K71</f>
        <v>0</v>
      </c>
      <c r="L71" s="12">
        <f>'GHG Inventory CO2 emissions'!L71*'Global Warming Potential'!$C$4+'GHG Inventory CH4 emissions'!L71*'Global Warming Potential'!$C$5+'GHG Inventory N2O emissions'!L71*'Global Warming Potential'!$C$6+'GHG Inventory HFC emissions'!L71</f>
        <v>0</v>
      </c>
      <c r="M71" s="12">
        <f>'GHG Inventory CO2 emissions'!M71*'Global Warming Potential'!$C$4+'GHG Inventory CH4 emissions'!M71*'Global Warming Potential'!$C$5+'GHG Inventory N2O emissions'!M71*'Global Warming Potential'!$C$6+'GHG Inventory HFC emissions'!M71</f>
        <v>0</v>
      </c>
      <c r="N71" s="12">
        <f>'GHG Inventory CO2 emissions'!N71*'Global Warming Potential'!$C$4+'GHG Inventory CH4 emissions'!N71*'Global Warming Potential'!$C$5+'GHG Inventory N2O emissions'!N71*'Global Warming Potential'!$C$6+'GHG Inventory HFC emissions'!N71</f>
        <v>0</v>
      </c>
      <c r="O71" s="12">
        <f>'GHG Inventory CO2 emissions'!O71*'Global Warming Potential'!$C$4+'GHG Inventory CH4 emissions'!O71*'Global Warming Potential'!$C$5+'GHG Inventory N2O emissions'!O71*'Global Warming Potential'!$C$6+'GHG Inventory HFC emissions'!O71</f>
        <v>0</v>
      </c>
      <c r="P71" s="12">
        <f>'GHG Inventory CO2 emissions'!P71*'Global Warming Potential'!$C$4+'GHG Inventory CH4 emissions'!P71*'Global Warming Potential'!$C$5+'GHG Inventory N2O emissions'!P71*'Global Warming Potential'!$C$6+'GHG Inventory HFC emissions'!P71</f>
        <v>0</v>
      </c>
      <c r="Q71" s="12">
        <f>'GHG Inventory CO2 emissions'!Q71*'Global Warming Potential'!$C$4+'GHG Inventory CH4 emissions'!Q71*'Global Warming Potential'!$C$5+'GHG Inventory N2O emissions'!Q71*'Global Warming Potential'!$C$6+'GHG Inventory HFC emissions'!Q71</f>
        <v>0</v>
      </c>
      <c r="R71" s="12">
        <f>'GHG Inventory CO2 emissions'!R71*'Global Warming Potential'!$C$4+'GHG Inventory CH4 emissions'!R71*'Global Warming Potential'!$C$5+'GHG Inventory N2O emissions'!R71*'Global Warming Potential'!$C$6+'GHG Inventory HFC emissions'!R71</f>
        <v>0</v>
      </c>
      <c r="S71" s="12">
        <f>'GHG Inventory CO2 emissions'!S71*'Global Warming Potential'!$C$4+'GHG Inventory CH4 emissions'!S71*'Global Warming Potential'!$C$5+'GHG Inventory N2O emissions'!S71*'Global Warming Potential'!$C$6+'GHG Inventory HFC emissions'!S71</f>
        <v>0</v>
      </c>
    </row>
    <row r="72" spans="2:24" x14ac:dyDescent="0.35">
      <c r="B72" s="5" t="s">
        <v>41</v>
      </c>
      <c r="C72" s="12">
        <f>'GHG Inventory CO2 emissions'!C72*'Global Warming Potential'!$C$4+'GHG Inventory CH4 emissions'!C72*'Global Warming Potential'!$C$5+'GHG Inventory N2O emissions'!C72*'Global Warming Potential'!$C$6+'GHG Inventory HFC emissions'!C72</f>
        <v>0</v>
      </c>
      <c r="D72" s="12">
        <f>'GHG Inventory CO2 emissions'!D72*'Global Warming Potential'!$C$4+'GHG Inventory CH4 emissions'!D72*'Global Warming Potential'!$C$5+'GHG Inventory N2O emissions'!D72*'Global Warming Potential'!$C$6+'GHG Inventory HFC emissions'!D72</f>
        <v>0</v>
      </c>
      <c r="E72" s="12">
        <f>'GHG Inventory CO2 emissions'!E72*'Global Warming Potential'!$C$4+'GHG Inventory CH4 emissions'!E72*'Global Warming Potential'!$C$5+'GHG Inventory N2O emissions'!E72*'Global Warming Potential'!$C$6+'GHG Inventory HFC emissions'!E72</f>
        <v>0</v>
      </c>
      <c r="F72" s="12">
        <f>'GHG Inventory CO2 emissions'!F72*'Global Warming Potential'!$C$4+'GHG Inventory CH4 emissions'!F72*'Global Warming Potential'!$C$5+'GHG Inventory N2O emissions'!F72*'Global Warming Potential'!$C$6+'GHG Inventory HFC emissions'!F72</f>
        <v>0</v>
      </c>
      <c r="G72" s="12">
        <f>'GHG Inventory CO2 emissions'!G72*'Global Warming Potential'!$C$4+'GHG Inventory CH4 emissions'!G72*'Global Warming Potential'!$C$5+'GHG Inventory N2O emissions'!G72*'Global Warming Potential'!$C$6+'GHG Inventory HFC emissions'!G72</f>
        <v>0</v>
      </c>
      <c r="H72" s="12">
        <f>'GHG Inventory CO2 emissions'!H72*'Global Warming Potential'!$C$4+'GHG Inventory CH4 emissions'!H72*'Global Warming Potential'!$C$5+'GHG Inventory N2O emissions'!H72*'Global Warming Potential'!$C$6+'GHG Inventory HFC emissions'!H72</f>
        <v>0</v>
      </c>
      <c r="I72" s="12">
        <f>'GHG Inventory CO2 emissions'!I72*'Global Warming Potential'!$C$4+'GHG Inventory CH4 emissions'!I72*'Global Warming Potential'!$C$5+'GHG Inventory N2O emissions'!I72*'Global Warming Potential'!$C$6+'GHG Inventory HFC emissions'!I72</f>
        <v>0</v>
      </c>
      <c r="J72" s="12">
        <f>'GHG Inventory CO2 emissions'!J72*'Global Warming Potential'!$C$4+'GHG Inventory CH4 emissions'!J72*'Global Warming Potential'!$C$5+'GHG Inventory N2O emissions'!J72*'Global Warming Potential'!$C$6+'GHG Inventory HFC emissions'!J72</f>
        <v>0</v>
      </c>
      <c r="K72" s="12">
        <f>'GHG Inventory CO2 emissions'!K72*'Global Warming Potential'!$C$4+'GHG Inventory CH4 emissions'!K72*'Global Warming Potential'!$C$5+'GHG Inventory N2O emissions'!K72*'Global Warming Potential'!$C$6+'GHG Inventory HFC emissions'!K72</f>
        <v>0</v>
      </c>
      <c r="L72" s="12">
        <f>'GHG Inventory CO2 emissions'!L72*'Global Warming Potential'!$C$4+'GHG Inventory CH4 emissions'!L72*'Global Warming Potential'!$C$5+'GHG Inventory N2O emissions'!L72*'Global Warming Potential'!$C$6+'GHG Inventory HFC emissions'!L72</f>
        <v>0</v>
      </c>
      <c r="M72" s="12">
        <f>'GHG Inventory CO2 emissions'!M72*'Global Warming Potential'!$C$4+'GHG Inventory CH4 emissions'!M72*'Global Warming Potential'!$C$5+'GHG Inventory N2O emissions'!M72*'Global Warming Potential'!$C$6+'GHG Inventory HFC emissions'!M72</f>
        <v>0</v>
      </c>
      <c r="N72" s="12">
        <f>'GHG Inventory CO2 emissions'!N72*'Global Warming Potential'!$C$4+'GHG Inventory CH4 emissions'!N72*'Global Warming Potential'!$C$5+'GHG Inventory N2O emissions'!N72*'Global Warming Potential'!$C$6+'GHG Inventory HFC emissions'!N72</f>
        <v>0</v>
      </c>
      <c r="O72" s="12">
        <f>'GHG Inventory CO2 emissions'!O72*'Global Warming Potential'!$C$4+'GHG Inventory CH4 emissions'!O72*'Global Warming Potential'!$C$5+'GHG Inventory N2O emissions'!O72*'Global Warming Potential'!$C$6+'GHG Inventory HFC emissions'!O72</f>
        <v>0</v>
      </c>
      <c r="P72" s="12">
        <f>'GHG Inventory CO2 emissions'!P72*'Global Warming Potential'!$C$4+'GHG Inventory CH4 emissions'!P72*'Global Warming Potential'!$C$5+'GHG Inventory N2O emissions'!P72*'Global Warming Potential'!$C$6+'GHG Inventory HFC emissions'!P72</f>
        <v>0</v>
      </c>
      <c r="Q72" s="12">
        <f>'GHG Inventory CO2 emissions'!Q72*'Global Warming Potential'!$C$4+'GHG Inventory CH4 emissions'!Q72*'Global Warming Potential'!$C$5+'GHG Inventory N2O emissions'!Q72*'Global Warming Potential'!$C$6+'GHG Inventory HFC emissions'!Q72</f>
        <v>0</v>
      </c>
      <c r="R72" s="12">
        <f>'GHG Inventory CO2 emissions'!R72*'Global Warming Potential'!$C$4+'GHG Inventory CH4 emissions'!R72*'Global Warming Potential'!$C$5+'GHG Inventory N2O emissions'!R72*'Global Warming Potential'!$C$6+'GHG Inventory HFC emissions'!R72</f>
        <v>0</v>
      </c>
      <c r="S72" s="12">
        <f>'GHG Inventory CO2 emissions'!S72*'Global Warming Potential'!$C$4+'GHG Inventory CH4 emissions'!S72*'Global Warming Potential'!$C$5+'GHG Inventory N2O emissions'!S72*'Global Warming Potential'!$C$6+'GHG Inventory HFC emissions'!S72</f>
        <v>0</v>
      </c>
    </row>
    <row r="73" spans="2:24" s="1" customFormat="1" x14ac:dyDescent="0.35">
      <c r="B73" s="4" t="s">
        <v>42</v>
      </c>
      <c r="C73" s="11">
        <f>'GHG Inventory CO2 emissions'!C73*'Global Warming Potential'!$C$4+'GHG Inventory CH4 emissions'!C73*'Global Warming Potential'!$C$5+'GHG Inventory N2O emissions'!C73*'Global Warming Potential'!$C$6+'GHG Inventory HFC emissions'!C73</f>
        <v>0</v>
      </c>
      <c r="D73" s="11">
        <f>'GHG Inventory CO2 emissions'!D73*'Global Warming Potential'!$C$4+'GHG Inventory CH4 emissions'!D73*'Global Warming Potential'!$C$5+'GHG Inventory N2O emissions'!D73*'Global Warming Potential'!$C$6+'GHG Inventory HFC emissions'!D73</f>
        <v>0</v>
      </c>
      <c r="E73" s="11">
        <f>'GHG Inventory CO2 emissions'!E73*'Global Warming Potential'!$C$4+'GHG Inventory CH4 emissions'!E73*'Global Warming Potential'!$C$5+'GHG Inventory N2O emissions'!E73*'Global Warming Potential'!$C$6+'GHG Inventory HFC emissions'!E73</f>
        <v>0</v>
      </c>
      <c r="F73" s="11">
        <f>'GHG Inventory CO2 emissions'!F73*'Global Warming Potential'!$C$4+'GHG Inventory CH4 emissions'!F73*'Global Warming Potential'!$C$5+'GHG Inventory N2O emissions'!F73*'Global Warming Potential'!$C$6+'GHG Inventory HFC emissions'!F73</f>
        <v>0</v>
      </c>
      <c r="G73" s="11">
        <f>'GHG Inventory CO2 emissions'!G73*'Global Warming Potential'!$C$4+'GHG Inventory CH4 emissions'!G73*'Global Warming Potential'!$C$5+'GHG Inventory N2O emissions'!G73*'Global Warming Potential'!$C$6+'GHG Inventory HFC emissions'!G73</f>
        <v>0</v>
      </c>
      <c r="H73" s="11">
        <f>'GHG Inventory CO2 emissions'!H73*'Global Warming Potential'!$C$4+'GHG Inventory CH4 emissions'!H73*'Global Warming Potential'!$C$5+'GHG Inventory N2O emissions'!H73*'Global Warming Potential'!$C$6+'GHG Inventory HFC emissions'!H73</f>
        <v>0</v>
      </c>
      <c r="I73" s="11">
        <f>'GHG Inventory CO2 emissions'!I73*'Global Warming Potential'!$C$4+'GHG Inventory CH4 emissions'!I73*'Global Warming Potential'!$C$5+'GHG Inventory N2O emissions'!I73*'Global Warming Potential'!$C$6+'GHG Inventory HFC emissions'!I73</f>
        <v>0</v>
      </c>
      <c r="J73" s="11">
        <f>'GHG Inventory CO2 emissions'!J73*'Global Warming Potential'!$C$4+'GHG Inventory CH4 emissions'!J73*'Global Warming Potential'!$C$5+'GHG Inventory N2O emissions'!J73*'Global Warming Potential'!$C$6+'GHG Inventory HFC emissions'!J73</f>
        <v>0</v>
      </c>
      <c r="K73" s="11">
        <f>'GHG Inventory CO2 emissions'!K73*'Global Warming Potential'!$C$4+'GHG Inventory CH4 emissions'!K73*'Global Warming Potential'!$C$5+'GHG Inventory N2O emissions'!K73*'Global Warming Potential'!$C$6+'GHG Inventory HFC emissions'!K73</f>
        <v>0</v>
      </c>
      <c r="L73" s="11">
        <f>'GHG Inventory CO2 emissions'!L73*'Global Warming Potential'!$C$4+'GHG Inventory CH4 emissions'!L73*'Global Warming Potential'!$C$5+'GHG Inventory N2O emissions'!L73*'Global Warming Potential'!$C$6+'GHG Inventory HFC emissions'!L73</f>
        <v>0</v>
      </c>
      <c r="M73" s="11">
        <f>'GHG Inventory CO2 emissions'!M73*'Global Warming Potential'!$C$4+'GHG Inventory CH4 emissions'!M73*'Global Warming Potential'!$C$5+'GHG Inventory N2O emissions'!M73*'Global Warming Potential'!$C$6+'GHG Inventory HFC emissions'!M73</f>
        <v>0</v>
      </c>
      <c r="N73" s="11">
        <f>'GHG Inventory CO2 emissions'!N73*'Global Warming Potential'!$C$4+'GHG Inventory CH4 emissions'!N73*'Global Warming Potential'!$C$5+'GHG Inventory N2O emissions'!N73*'Global Warming Potential'!$C$6+'GHG Inventory HFC emissions'!N73</f>
        <v>9.4336000000000002</v>
      </c>
      <c r="O73" s="11">
        <f>'GHG Inventory CO2 emissions'!O73*'Global Warming Potential'!$C$4+'GHG Inventory CH4 emissions'!O73*'Global Warming Potential'!$C$5+'GHG Inventory N2O emissions'!O73*'Global Warming Potential'!$C$6+'GHG Inventory HFC emissions'!O73</f>
        <v>10.612800000000002</v>
      </c>
      <c r="P73" s="11">
        <f>'GHG Inventory CO2 emissions'!P73*'Global Warming Potential'!$C$4+'GHG Inventory CH4 emissions'!P73*'Global Warming Potential'!$C$5+'GHG Inventory N2O emissions'!P73*'Global Warming Potential'!$C$6+'GHG Inventory HFC emissions'!P73</f>
        <v>10.023200000000003</v>
      </c>
      <c r="Q73" s="11">
        <f>'GHG Inventory CO2 emissions'!Q73*'Global Warming Potential'!$C$4+'GHG Inventory CH4 emissions'!Q73*'Global Warming Potential'!$C$5+'GHG Inventory N2O emissions'!Q73*'Global Warming Potential'!$C$6+'GHG Inventory HFC emissions'!Q73</f>
        <v>8.8439999999999994</v>
      </c>
      <c r="R73" s="11">
        <f>'GHG Inventory CO2 emissions'!R73*'Global Warming Potential'!$C$4+'GHG Inventory CH4 emissions'!R73*'Global Warming Potential'!$C$5+'GHG Inventory N2O emissions'!R73*'Global Warming Potential'!$C$6+'GHG Inventory HFC emissions'!R73</f>
        <v>6.4856000000000016</v>
      </c>
      <c r="S73" s="11">
        <f>'GHG Inventory CO2 emissions'!S73*'Global Warming Potential'!$C$4+'GHG Inventory CH4 emissions'!S73*'Global Warming Potential'!$C$5+'GHG Inventory N2O emissions'!S73*'Global Warming Potential'!$C$6+'GHG Inventory HFC emissions'!S73</f>
        <v>7.6648000000000005</v>
      </c>
      <c r="T73" s="22">
        <f>S73/S47</f>
        <v>2.463132796879482E-2</v>
      </c>
    </row>
    <row r="74" spans="2:24" x14ac:dyDescent="0.35">
      <c r="B74" s="5" t="s">
        <v>43</v>
      </c>
      <c r="C74" s="12">
        <f>'GHG Inventory CO2 emissions'!C74*'Global Warming Potential'!$C$4+'GHG Inventory CH4 emissions'!C74*'Global Warming Potential'!$C$5+'GHG Inventory N2O emissions'!C74*'Global Warming Potential'!$C$6+'GHG Inventory HFC emissions'!C74</f>
        <v>0</v>
      </c>
      <c r="D74" s="12">
        <f>'GHG Inventory CO2 emissions'!D74*'Global Warming Potential'!$C$4+'GHG Inventory CH4 emissions'!D74*'Global Warming Potential'!$C$5+'GHG Inventory N2O emissions'!D74*'Global Warming Potential'!$C$6+'GHG Inventory HFC emissions'!D74</f>
        <v>0</v>
      </c>
      <c r="E74" s="12">
        <f>'GHG Inventory CO2 emissions'!E74*'Global Warming Potential'!$C$4+'GHG Inventory CH4 emissions'!E74*'Global Warming Potential'!$C$5+'GHG Inventory N2O emissions'!E74*'Global Warming Potential'!$C$6+'GHG Inventory HFC emissions'!E74</f>
        <v>0</v>
      </c>
      <c r="F74" s="12">
        <f>'GHG Inventory CO2 emissions'!F74*'Global Warming Potential'!$C$4+'GHG Inventory CH4 emissions'!F74*'Global Warming Potential'!$C$5+'GHG Inventory N2O emissions'!F74*'Global Warming Potential'!$C$6+'GHG Inventory HFC emissions'!F74</f>
        <v>0</v>
      </c>
      <c r="G74" s="12">
        <f>'GHG Inventory CO2 emissions'!G74*'Global Warming Potential'!$C$4+'GHG Inventory CH4 emissions'!G74*'Global Warming Potential'!$C$5+'GHG Inventory N2O emissions'!G74*'Global Warming Potential'!$C$6+'GHG Inventory HFC emissions'!G74</f>
        <v>0</v>
      </c>
      <c r="H74" s="12">
        <f>'GHG Inventory CO2 emissions'!H74*'Global Warming Potential'!$C$4+'GHG Inventory CH4 emissions'!H74*'Global Warming Potential'!$C$5+'GHG Inventory N2O emissions'!H74*'Global Warming Potential'!$C$6+'GHG Inventory HFC emissions'!H74</f>
        <v>0</v>
      </c>
      <c r="I74" s="12">
        <f>'GHG Inventory CO2 emissions'!I74*'Global Warming Potential'!$C$4+'GHG Inventory CH4 emissions'!I74*'Global Warming Potential'!$C$5+'GHG Inventory N2O emissions'!I74*'Global Warming Potential'!$C$6+'GHG Inventory HFC emissions'!I74</f>
        <v>0</v>
      </c>
      <c r="J74" s="12">
        <f>'GHG Inventory CO2 emissions'!J74*'Global Warming Potential'!$C$4+'GHG Inventory CH4 emissions'!J74*'Global Warming Potential'!$C$5+'GHG Inventory N2O emissions'!J74*'Global Warming Potential'!$C$6+'GHG Inventory HFC emissions'!J74</f>
        <v>0</v>
      </c>
      <c r="K74" s="12">
        <f>'GHG Inventory CO2 emissions'!K74*'Global Warming Potential'!$C$4+'GHG Inventory CH4 emissions'!K74*'Global Warming Potential'!$C$5+'GHG Inventory N2O emissions'!K74*'Global Warming Potential'!$C$6+'GHG Inventory HFC emissions'!K74</f>
        <v>0</v>
      </c>
      <c r="L74" s="12">
        <f>'GHG Inventory CO2 emissions'!L74*'Global Warming Potential'!$C$4+'GHG Inventory CH4 emissions'!L74*'Global Warming Potential'!$C$5+'GHG Inventory N2O emissions'!L74*'Global Warming Potential'!$C$6+'GHG Inventory HFC emissions'!L74</f>
        <v>0</v>
      </c>
      <c r="M74" s="12">
        <f>'GHG Inventory CO2 emissions'!M74*'Global Warming Potential'!$C$4+'GHG Inventory CH4 emissions'!M74*'Global Warming Potential'!$C$5+'GHG Inventory N2O emissions'!M74*'Global Warming Potential'!$C$6+'GHG Inventory HFC emissions'!M74</f>
        <v>0</v>
      </c>
      <c r="N74" s="12">
        <f>'GHG Inventory CO2 emissions'!N74*'Global Warming Potential'!$C$4+'GHG Inventory CH4 emissions'!N74*'Global Warming Potential'!$C$5+'GHG Inventory N2O emissions'!N74*'Global Warming Potential'!$C$6+'GHG Inventory HFC emissions'!N74</f>
        <v>9.4336000000000002</v>
      </c>
      <c r="O74" s="12">
        <f>'GHG Inventory CO2 emissions'!O74*'Global Warming Potential'!$C$4+'GHG Inventory CH4 emissions'!O74*'Global Warming Potential'!$C$5+'GHG Inventory N2O emissions'!O74*'Global Warming Potential'!$C$6+'GHG Inventory HFC emissions'!O74</f>
        <v>10.612800000000002</v>
      </c>
      <c r="P74" s="12">
        <f>'GHG Inventory CO2 emissions'!P74*'Global Warming Potential'!$C$4+'GHG Inventory CH4 emissions'!P74*'Global Warming Potential'!$C$5+'GHG Inventory N2O emissions'!P74*'Global Warming Potential'!$C$6+'GHG Inventory HFC emissions'!P74</f>
        <v>10.023200000000003</v>
      </c>
      <c r="Q74" s="12">
        <f>'GHG Inventory CO2 emissions'!Q74*'Global Warming Potential'!$C$4+'GHG Inventory CH4 emissions'!Q74*'Global Warming Potential'!$C$5+'GHG Inventory N2O emissions'!Q74*'Global Warming Potential'!$C$6+'GHG Inventory HFC emissions'!Q74</f>
        <v>8.8439999999999994</v>
      </c>
      <c r="R74" s="12">
        <f>'GHG Inventory CO2 emissions'!R74*'Global Warming Potential'!$C$4+'GHG Inventory CH4 emissions'!R74*'Global Warming Potential'!$C$5+'GHG Inventory N2O emissions'!R74*'Global Warming Potential'!$C$6+'GHG Inventory HFC emissions'!R74</f>
        <v>6.4856000000000016</v>
      </c>
      <c r="S74" s="12">
        <f>'GHG Inventory CO2 emissions'!S74*'Global Warming Potential'!$C$4+'GHG Inventory CH4 emissions'!S74*'Global Warming Potential'!$C$5+'GHG Inventory N2O emissions'!S74*'Global Warming Potential'!$C$6+'GHG Inventory HFC emissions'!S74</f>
        <v>7.6648000000000005</v>
      </c>
      <c r="T74" s="21">
        <f>(S73-N73)/N73</f>
        <v>-0.18749999999999997</v>
      </c>
    </row>
    <row r="75" spans="2:24" x14ac:dyDescent="0.35">
      <c r="B75" s="5" t="s">
        <v>44</v>
      </c>
      <c r="C75" s="12">
        <f>'GHG Inventory CO2 emissions'!C75*'Global Warming Potential'!$C$4+'GHG Inventory CH4 emissions'!C75*'Global Warming Potential'!$C$5+'GHG Inventory N2O emissions'!C75*'Global Warming Potential'!$C$6+'GHG Inventory HFC emissions'!C75</f>
        <v>0</v>
      </c>
      <c r="D75" s="12">
        <f>'GHG Inventory CO2 emissions'!D75*'Global Warming Potential'!$C$4+'GHG Inventory CH4 emissions'!D75*'Global Warming Potential'!$C$5+'GHG Inventory N2O emissions'!D75*'Global Warming Potential'!$C$6+'GHG Inventory HFC emissions'!D75</f>
        <v>0</v>
      </c>
      <c r="E75" s="12">
        <f>'GHG Inventory CO2 emissions'!E75*'Global Warming Potential'!$C$4+'GHG Inventory CH4 emissions'!E75*'Global Warming Potential'!$C$5+'GHG Inventory N2O emissions'!E75*'Global Warming Potential'!$C$6+'GHG Inventory HFC emissions'!E75</f>
        <v>0</v>
      </c>
      <c r="F75" s="12">
        <f>'GHG Inventory CO2 emissions'!F75*'Global Warming Potential'!$C$4+'GHG Inventory CH4 emissions'!F75*'Global Warming Potential'!$C$5+'GHG Inventory N2O emissions'!F75*'Global Warming Potential'!$C$6+'GHG Inventory HFC emissions'!F75</f>
        <v>0</v>
      </c>
      <c r="G75" s="12">
        <f>'GHG Inventory CO2 emissions'!G75*'Global Warming Potential'!$C$4+'GHG Inventory CH4 emissions'!G75*'Global Warming Potential'!$C$5+'GHG Inventory N2O emissions'!G75*'Global Warming Potential'!$C$6+'GHG Inventory HFC emissions'!G75</f>
        <v>0</v>
      </c>
      <c r="H75" s="12">
        <f>'GHG Inventory CO2 emissions'!H75*'Global Warming Potential'!$C$4+'GHG Inventory CH4 emissions'!H75*'Global Warming Potential'!$C$5+'GHG Inventory N2O emissions'!H75*'Global Warming Potential'!$C$6+'GHG Inventory HFC emissions'!H75</f>
        <v>0</v>
      </c>
      <c r="I75" s="12">
        <f>'GHG Inventory CO2 emissions'!I75*'Global Warming Potential'!$C$4+'GHG Inventory CH4 emissions'!I75*'Global Warming Potential'!$C$5+'GHG Inventory N2O emissions'!I75*'Global Warming Potential'!$C$6+'GHG Inventory HFC emissions'!I75</f>
        <v>0</v>
      </c>
      <c r="J75" s="12">
        <f>'GHG Inventory CO2 emissions'!J75*'Global Warming Potential'!$C$4+'GHG Inventory CH4 emissions'!J75*'Global Warming Potential'!$C$5+'GHG Inventory N2O emissions'!J75*'Global Warming Potential'!$C$6+'GHG Inventory HFC emissions'!J75</f>
        <v>0</v>
      </c>
      <c r="K75" s="12">
        <f>'GHG Inventory CO2 emissions'!K75*'Global Warming Potential'!$C$4+'GHG Inventory CH4 emissions'!K75*'Global Warming Potential'!$C$5+'GHG Inventory N2O emissions'!K75*'Global Warming Potential'!$C$6+'GHG Inventory HFC emissions'!K75</f>
        <v>0</v>
      </c>
      <c r="L75" s="12">
        <f>'GHG Inventory CO2 emissions'!L75*'Global Warming Potential'!$C$4+'GHG Inventory CH4 emissions'!L75*'Global Warming Potential'!$C$5+'GHG Inventory N2O emissions'!L75*'Global Warming Potential'!$C$6+'GHG Inventory HFC emissions'!L75</f>
        <v>0</v>
      </c>
      <c r="M75" s="12">
        <f>'GHG Inventory CO2 emissions'!M75*'Global Warming Potential'!$C$4+'GHG Inventory CH4 emissions'!M75*'Global Warming Potential'!$C$5+'GHG Inventory N2O emissions'!M75*'Global Warming Potential'!$C$6+'GHG Inventory HFC emissions'!M75</f>
        <v>0</v>
      </c>
      <c r="N75" s="12">
        <f>'GHG Inventory CO2 emissions'!N75*'Global Warming Potential'!$C$4+'GHG Inventory CH4 emissions'!N75*'Global Warming Potential'!$C$5+'GHG Inventory N2O emissions'!N75*'Global Warming Potential'!$C$6+'GHG Inventory HFC emissions'!N75</f>
        <v>0</v>
      </c>
      <c r="O75" s="12">
        <f>'GHG Inventory CO2 emissions'!O75*'Global Warming Potential'!$C$4+'GHG Inventory CH4 emissions'!O75*'Global Warming Potential'!$C$5+'GHG Inventory N2O emissions'!O75*'Global Warming Potential'!$C$6+'GHG Inventory HFC emissions'!O75</f>
        <v>0</v>
      </c>
      <c r="P75" s="12">
        <f>'GHG Inventory CO2 emissions'!P75*'Global Warming Potential'!$C$4+'GHG Inventory CH4 emissions'!P75*'Global Warming Potential'!$C$5+'GHG Inventory N2O emissions'!P75*'Global Warming Potential'!$C$6+'GHG Inventory HFC emissions'!P75</f>
        <v>0</v>
      </c>
      <c r="Q75" s="12">
        <f>'GHG Inventory CO2 emissions'!Q75*'Global Warming Potential'!$C$4+'GHG Inventory CH4 emissions'!Q75*'Global Warming Potential'!$C$5+'GHG Inventory N2O emissions'!Q75*'Global Warming Potential'!$C$6+'GHG Inventory HFC emissions'!Q75</f>
        <v>0</v>
      </c>
      <c r="R75" s="12">
        <f>'GHG Inventory CO2 emissions'!R75*'Global Warming Potential'!$C$4+'GHG Inventory CH4 emissions'!R75*'Global Warming Potential'!$C$5+'GHG Inventory N2O emissions'!R75*'Global Warming Potential'!$C$6+'GHG Inventory HFC emissions'!R75</f>
        <v>0</v>
      </c>
      <c r="S75" s="12">
        <f>'GHG Inventory CO2 emissions'!S75*'Global Warming Potential'!$C$4+'GHG Inventory CH4 emissions'!S75*'Global Warming Potential'!$C$5+'GHG Inventory N2O emissions'!S75*'Global Warming Potential'!$C$6+'GHG Inventory HFC emissions'!S75</f>
        <v>0</v>
      </c>
    </row>
    <row r="76" spans="2:24" x14ac:dyDescent="0.35">
      <c r="B76" s="5" t="s">
        <v>45</v>
      </c>
      <c r="C76" s="12">
        <f>'GHG Inventory CO2 emissions'!C76*'Global Warming Potential'!$C$4+'GHG Inventory CH4 emissions'!C76*'Global Warming Potential'!$C$5+'GHG Inventory N2O emissions'!C76*'Global Warming Potential'!$C$6+'GHG Inventory HFC emissions'!C76</f>
        <v>0</v>
      </c>
      <c r="D76" s="12">
        <f>'GHG Inventory CO2 emissions'!D76*'Global Warming Potential'!$C$4+'GHG Inventory CH4 emissions'!D76*'Global Warming Potential'!$C$5+'GHG Inventory N2O emissions'!D76*'Global Warming Potential'!$C$6+'GHG Inventory HFC emissions'!D76</f>
        <v>0</v>
      </c>
      <c r="E76" s="12">
        <f>'GHG Inventory CO2 emissions'!E76*'Global Warming Potential'!$C$4+'GHG Inventory CH4 emissions'!E76*'Global Warming Potential'!$C$5+'GHG Inventory N2O emissions'!E76*'Global Warming Potential'!$C$6+'GHG Inventory HFC emissions'!E76</f>
        <v>0</v>
      </c>
      <c r="F76" s="12">
        <f>'GHG Inventory CO2 emissions'!F76*'Global Warming Potential'!$C$4+'GHG Inventory CH4 emissions'!F76*'Global Warming Potential'!$C$5+'GHG Inventory N2O emissions'!F76*'Global Warming Potential'!$C$6+'GHG Inventory HFC emissions'!F76</f>
        <v>0</v>
      </c>
      <c r="G76" s="12">
        <f>'GHG Inventory CO2 emissions'!G76*'Global Warming Potential'!$C$4+'GHG Inventory CH4 emissions'!G76*'Global Warming Potential'!$C$5+'GHG Inventory N2O emissions'!G76*'Global Warming Potential'!$C$6+'GHG Inventory HFC emissions'!G76</f>
        <v>0</v>
      </c>
      <c r="H76" s="12">
        <f>'GHG Inventory CO2 emissions'!H76*'Global Warming Potential'!$C$4+'GHG Inventory CH4 emissions'!H76*'Global Warming Potential'!$C$5+'GHG Inventory N2O emissions'!H76*'Global Warming Potential'!$C$6+'GHG Inventory HFC emissions'!H76</f>
        <v>0</v>
      </c>
      <c r="I76" s="12">
        <f>'GHG Inventory CO2 emissions'!I76*'Global Warming Potential'!$C$4+'GHG Inventory CH4 emissions'!I76*'Global Warming Potential'!$C$5+'GHG Inventory N2O emissions'!I76*'Global Warming Potential'!$C$6+'GHG Inventory HFC emissions'!I76</f>
        <v>0</v>
      </c>
      <c r="J76" s="12">
        <f>'GHG Inventory CO2 emissions'!J76*'Global Warming Potential'!$C$4+'GHG Inventory CH4 emissions'!J76*'Global Warming Potential'!$C$5+'GHG Inventory N2O emissions'!J76*'Global Warming Potential'!$C$6+'GHG Inventory HFC emissions'!J76</f>
        <v>0</v>
      </c>
      <c r="K76" s="12">
        <f>'GHG Inventory CO2 emissions'!K76*'Global Warming Potential'!$C$4+'GHG Inventory CH4 emissions'!K76*'Global Warming Potential'!$C$5+'GHG Inventory N2O emissions'!K76*'Global Warming Potential'!$C$6+'GHG Inventory HFC emissions'!K76</f>
        <v>0</v>
      </c>
      <c r="L76" s="12">
        <f>'GHG Inventory CO2 emissions'!L76*'Global Warming Potential'!$C$4+'GHG Inventory CH4 emissions'!L76*'Global Warming Potential'!$C$5+'GHG Inventory N2O emissions'!L76*'Global Warming Potential'!$C$6+'GHG Inventory HFC emissions'!L76</f>
        <v>0</v>
      </c>
      <c r="M76" s="12">
        <f>'GHG Inventory CO2 emissions'!M76*'Global Warming Potential'!$C$4+'GHG Inventory CH4 emissions'!M76*'Global Warming Potential'!$C$5+'GHG Inventory N2O emissions'!M76*'Global Warming Potential'!$C$6+'GHG Inventory HFC emissions'!M76</f>
        <v>0</v>
      </c>
      <c r="N76" s="12">
        <f>'GHG Inventory CO2 emissions'!N76*'Global Warming Potential'!$C$4+'GHG Inventory CH4 emissions'!N76*'Global Warming Potential'!$C$5+'GHG Inventory N2O emissions'!N76*'Global Warming Potential'!$C$6+'GHG Inventory HFC emissions'!N76</f>
        <v>0</v>
      </c>
      <c r="O76" s="12">
        <f>'GHG Inventory CO2 emissions'!O76*'Global Warming Potential'!$C$4+'GHG Inventory CH4 emissions'!O76*'Global Warming Potential'!$C$5+'GHG Inventory N2O emissions'!O76*'Global Warming Potential'!$C$6+'GHG Inventory HFC emissions'!O76</f>
        <v>0</v>
      </c>
      <c r="P76" s="12">
        <f>'GHG Inventory CO2 emissions'!P76*'Global Warming Potential'!$C$4+'GHG Inventory CH4 emissions'!P76*'Global Warming Potential'!$C$5+'GHG Inventory N2O emissions'!P76*'Global Warming Potential'!$C$6+'GHG Inventory HFC emissions'!P76</f>
        <v>0</v>
      </c>
      <c r="Q76" s="12">
        <f>'GHG Inventory CO2 emissions'!Q76*'Global Warming Potential'!$C$4+'GHG Inventory CH4 emissions'!Q76*'Global Warming Potential'!$C$5+'GHG Inventory N2O emissions'!Q76*'Global Warming Potential'!$C$6+'GHG Inventory HFC emissions'!Q76</f>
        <v>0</v>
      </c>
      <c r="R76" s="12">
        <f>'GHG Inventory CO2 emissions'!R76*'Global Warming Potential'!$C$4+'GHG Inventory CH4 emissions'!R76*'Global Warming Potential'!$C$5+'GHG Inventory N2O emissions'!R76*'Global Warming Potential'!$C$6+'GHG Inventory HFC emissions'!R76</f>
        <v>0</v>
      </c>
      <c r="S76" s="12">
        <f>'GHG Inventory CO2 emissions'!S76*'Global Warming Potential'!$C$4+'GHG Inventory CH4 emissions'!S76*'Global Warming Potential'!$C$5+'GHG Inventory N2O emissions'!S76*'Global Warming Potential'!$C$6+'GHG Inventory HFC emissions'!S76</f>
        <v>0</v>
      </c>
    </row>
    <row r="77" spans="2:24" x14ac:dyDescent="0.35">
      <c r="B77" s="5" t="s">
        <v>46</v>
      </c>
      <c r="C77" s="12">
        <f>'GHG Inventory CO2 emissions'!C77*'Global Warming Potential'!$C$4+'GHG Inventory CH4 emissions'!C77*'Global Warming Potential'!$C$5+'GHG Inventory N2O emissions'!C77*'Global Warming Potential'!$C$6+'GHG Inventory HFC emissions'!C77</f>
        <v>0</v>
      </c>
      <c r="D77" s="12">
        <f>'GHG Inventory CO2 emissions'!D77*'Global Warming Potential'!$C$4+'GHG Inventory CH4 emissions'!D77*'Global Warming Potential'!$C$5+'GHG Inventory N2O emissions'!D77*'Global Warming Potential'!$C$6+'GHG Inventory HFC emissions'!D77</f>
        <v>0</v>
      </c>
      <c r="E77" s="12">
        <f>'GHG Inventory CO2 emissions'!E77*'Global Warming Potential'!$C$4+'GHG Inventory CH4 emissions'!E77*'Global Warming Potential'!$C$5+'GHG Inventory N2O emissions'!E77*'Global Warming Potential'!$C$6+'GHG Inventory HFC emissions'!E77</f>
        <v>0</v>
      </c>
      <c r="F77" s="12">
        <f>'GHG Inventory CO2 emissions'!F77*'Global Warming Potential'!$C$4+'GHG Inventory CH4 emissions'!F77*'Global Warming Potential'!$C$5+'GHG Inventory N2O emissions'!F77*'Global Warming Potential'!$C$6+'GHG Inventory HFC emissions'!F77</f>
        <v>0</v>
      </c>
      <c r="G77" s="12">
        <f>'GHG Inventory CO2 emissions'!G77*'Global Warming Potential'!$C$4+'GHG Inventory CH4 emissions'!G77*'Global Warming Potential'!$C$5+'GHG Inventory N2O emissions'!G77*'Global Warming Potential'!$C$6+'GHG Inventory HFC emissions'!G77</f>
        <v>0</v>
      </c>
      <c r="H77" s="12">
        <f>'GHG Inventory CO2 emissions'!H77*'Global Warming Potential'!$C$4+'GHG Inventory CH4 emissions'!H77*'Global Warming Potential'!$C$5+'GHG Inventory N2O emissions'!H77*'Global Warming Potential'!$C$6+'GHG Inventory HFC emissions'!H77</f>
        <v>0</v>
      </c>
      <c r="I77" s="12">
        <f>'GHG Inventory CO2 emissions'!I77*'Global Warming Potential'!$C$4+'GHG Inventory CH4 emissions'!I77*'Global Warming Potential'!$C$5+'GHG Inventory N2O emissions'!I77*'Global Warming Potential'!$C$6+'GHG Inventory HFC emissions'!I77</f>
        <v>0</v>
      </c>
      <c r="J77" s="12">
        <f>'GHG Inventory CO2 emissions'!J77*'Global Warming Potential'!$C$4+'GHG Inventory CH4 emissions'!J77*'Global Warming Potential'!$C$5+'GHG Inventory N2O emissions'!J77*'Global Warming Potential'!$C$6+'GHG Inventory HFC emissions'!J77</f>
        <v>0</v>
      </c>
      <c r="K77" s="12">
        <f>'GHG Inventory CO2 emissions'!K77*'Global Warming Potential'!$C$4+'GHG Inventory CH4 emissions'!K77*'Global Warming Potential'!$C$5+'GHG Inventory N2O emissions'!K77*'Global Warming Potential'!$C$6+'GHG Inventory HFC emissions'!K77</f>
        <v>0</v>
      </c>
      <c r="L77" s="12">
        <f>'GHG Inventory CO2 emissions'!L77*'Global Warming Potential'!$C$4+'GHG Inventory CH4 emissions'!L77*'Global Warming Potential'!$C$5+'GHG Inventory N2O emissions'!L77*'Global Warming Potential'!$C$6+'GHG Inventory HFC emissions'!L77</f>
        <v>0</v>
      </c>
      <c r="M77" s="12">
        <f>'GHG Inventory CO2 emissions'!M77*'Global Warming Potential'!$C$4+'GHG Inventory CH4 emissions'!M77*'Global Warming Potential'!$C$5+'GHG Inventory N2O emissions'!M77*'Global Warming Potential'!$C$6+'GHG Inventory HFC emissions'!M77</f>
        <v>0</v>
      </c>
      <c r="N77" s="12">
        <f>'GHG Inventory CO2 emissions'!N77*'Global Warming Potential'!$C$4+'GHG Inventory CH4 emissions'!N77*'Global Warming Potential'!$C$5+'GHG Inventory N2O emissions'!N77*'Global Warming Potential'!$C$6+'GHG Inventory HFC emissions'!N77</f>
        <v>0</v>
      </c>
      <c r="O77" s="12">
        <f>'GHG Inventory CO2 emissions'!O77*'Global Warming Potential'!$C$4+'GHG Inventory CH4 emissions'!O77*'Global Warming Potential'!$C$5+'GHG Inventory N2O emissions'!O77*'Global Warming Potential'!$C$6+'GHG Inventory HFC emissions'!O77</f>
        <v>0</v>
      </c>
      <c r="P77" s="12">
        <f>'GHG Inventory CO2 emissions'!P77*'Global Warming Potential'!$C$4+'GHG Inventory CH4 emissions'!P77*'Global Warming Potential'!$C$5+'GHG Inventory N2O emissions'!P77*'Global Warming Potential'!$C$6+'GHG Inventory HFC emissions'!P77</f>
        <v>0</v>
      </c>
      <c r="Q77" s="12">
        <f>'GHG Inventory CO2 emissions'!Q77*'Global Warming Potential'!$C$4+'GHG Inventory CH4 emissions'!Q77*'Global Warming Potential'!$C$5+'GHG Inventory N2O emissions'!Q77*'Global Warming Potential'!$C$6+'GHG Inventory HFC emissions'!Q77</f>
        <v>0</v>
      </c>
      <c r="R77" s="12">
        <f>'GHG Inventory CO2 emissions'!R77*'Global Warming Potential'!$C$4+'GHG Inventory CH4 emissions'!R77*'Global Warming Potential'!$C$5+'GHG Inventory N2O emissions'!R77*'Global Warming Potential'!$C$6+'GHG Inventory HFC emissions'!R77</f>
        <v>0</v>
      </c>
      <c r="S77" s="12">
        <f>'GHG Inventory CO2 emissions'!S77*'Global Warming Potential'!$C$4+'GHG Inventory CH4 emissions'!S77*'Global Warming Potential'!$C$5+'GHG Inventory N2O emissions'!S77*'Global Warming Potential'!$C$6+'GHG Inventory HFC emissions'!S77</f>
        <v>0</v>
      </c>
    </row>
    <row r="78" spans="2:24" s="1" customFormat="1" x14ac:dyDescent="0.35">
      <c r="B78" s="4" t="s">
        <v>47</v>
      </c>
      <c r="C78" s="11">
        <f>'GHG Inventory CO2 emissions'!C78*'Global Warming Potential'!$C$4+'GHG Inventory CH4 emissions'!C78*'Global Warming Potential'!$C$5+'GHG Inventory N2O emissions'!C78*'Global Warming Potential'!$C$6+'GHG Inventory HFC emissions'!C78</f>
        <v>0</v>
      </c>
      <c r="D78" s="11">
        <f>'GHG Inventory CO2 emissions'!D78*'Global Warming Potential'!$C$4+'GHG Inventory CH4 emissions'!D78*'Global Warming Potential'!$C$5+'GHG Inventory N2O emissions'!D78*'Global Warming Potential'!$C$6+'GHG Inventory HFC emissions'!D78</f>
        <v>0</v>
      </c>
      <c r="E78" s="11">
        <f>'GHG Inventory CO2 emissions'!E78*'Global Warming Potential'!$C$4+'GHG Inventory CH4 emissions'!E78*'Global Warming Potential'!$C$5+'GHG Inventory N2O emissions'!E78*'Global Warming Potential'!$C$6+'GHG Inventory HFC emissions'!E78</f>
        <v>0</v>
      </c>
      <c r="F78" s="11">
        <f>'GHG Inventory CO2 emissions'!F78*'Global Warming Potential'!$C$4+'GHG Inventory CH4 emissions'!F78*'Global Warming Potential'!$C$5+'GHG Inventory N2O emissions'!F78*'Global Warming Potential'!$C$6+'GHG Inventory HFC emissions'!F78</f>
        <v>0</v>
      </c>
      <c r="G78" s="11">
        <f>'GHG Inventory CO2 emissions'!G78*'Global Warming Potential'!$C$4+'GHG Inventory CH4 emissions'!G78*'Global Warming Potential'!$C$5+'GHG Inventory N2O emissions'!G78*'Global Warming Potential'!$C$6+'GHG Inventory HFC emissions'!G78</f>
        <v>0</v>
      </c>
      <c r="H78" s="11">
        <f>'GHG Inventory CO2 emissions'!H78*'Global Warming Potential'!$C$4+'GHG Inventory CH4 emissions'!H78*'Global Warming Potential'!$C$5+'GHG Inventory N2O emissions'!H78*'Global Warming Potential'!$C$6+'GHG Inventory HFC emissions'!H78</f>
        <v>0</v>
      </c>
      <c r="I78" s="11">
        <f>'GHG Inventory CO2 emissions'!I78*'Global Warming Potential'!$C$4+'GHG Inventory CH4 emissions'!I78*'Global Warming Potential'!$C$5+'GHG Inventory N2O emissions'!I78*'Global Warming Potential'!$C$6+'GHG Inventory HFC emissions'!I78</f>
        <v>0</v>
      </c>
      <c r="J78" s="11">
        <f>'GHG Inventory CO2 emissions'!J78*'Global Warming Potential'!$C$4+'GHG Inventory CH4 emissions'!J78*'Global Warming Potential'!$C$5+'GHG Inventory N2O emissions'!J78*'Global Warming Potential'!$C$6+'GHG Inventory HFC emissions'!J78</f>
        <v>0</v>
      </c>
      <c r="K78" s="11">
        <f>'GHG Inventory CO2 emissions'!K78*'Global Warming Potential'!$C$4+'GHG Inventory CH4 emissions'!K78*'Global Warming Potential'!$C$5+'GHG Inventory N2O emissions'!K78*'Global Warming Potential'!$C$6+'GHG Inventory HFC emissions'!K78</f>
        <v>0</v>
      </c>
      <c r="L78" s="11">
        <f>'GHG Inventory CO2 emissions'!L78*'Global Warming Potential'!$C$4+'GHG Inventory CH4 emissions'!L78*'Global Warming Potential'!$C$5+'GHG Inventory N2O emissions'!L78*'Global Warming Potential'!$C$6+'GHG Inventory HFC emissions'!L78</f>
        <v>0</v>
      </c>
      <c r="M78" s="11">
        <f>'GHG Inventory CO2 emissions'!M78*'Global Warming Potential'!$C$4+'GHG Inventory CH4 emissions'!M78*'Global Warming Potential'!$C$5+'GHG Inventory N2O emissions'!M78*'Global Warming Potential'!$C$6+'GHG Inventory HFC emissions'!M78</f>
        <v>0</v>
      </c>
      <c r="N78" s="11">
        <f>'GHG Inventory CO2 emissions'!N78*'Global Warming Potential'!$C$4+'GHG Inventory CH4 emissions'!N78*'Global Warming Potential'!$C$5+'GHG Inventory N2O emissions'!N78*'Global Warming Potential'!$C$6+'GHG Inventory HFC emissions'!N78</f>
        <v>0</v>
      </c>
      <c r="O78" s="11">
        <f>'GHG Inventory CO2 emissions'!O78*'Global Warming Potential'!$C$4+'GHG Inventory CH4 emissions'!O78*'Global Warming Potential'!$C$5+'GHG Inventory N2O emissions'!O78*'Global Warming Potential'!$C$6+'GHG Inventory HFC emissions'!O78</f>
        <v>0</v>
      </c>
      <c r="P78" s="11">
        <f>'GHG Inventory CO2 emissions'!P78*'Global Warming Potential'!$C$4+'GHG Inventory CH4 emissions'!P78*'Global Warming Potential'!$C$5+'GHG Inventory N2O emissions'!P78*'Global Warming Potential'!$C$6+'GHG Inventory HFC emissions'!P78</f>
        <v>0</v>
      </c>
      <c r="Q78" s="11">
        <f>'GHG Inventory CO2 emissions'!Q78*'Global Warming Potential'!$C$4+'GHG Inventory CH4 emissions'!Q78*'Global Warming Potential'!$C$5+'GHG Inventory N2O emissions'!Q78*'Global Warming Potential'!$C$6+'GHG Inventory HFC emissions'!Q78</f>
        <v>0</v>
      </c>
      <c r="R78" s="11">
        <f>'GHG Inventory CO2 emissions'!R78*'Global Warming Potential'!$C$4+'GHG Inventory CH4 emissions'!R78*'Global Warming Potential'!$C$5+'GHG Inventory N2O emissions'!R78*'Global Warming Potential'!$C$6+'GHG Inventory HFC emissions'!R78</f>
        <v>0</v>
      </c>
      <c r="S78" s="11">
        <f>'GHG Inventory CO2 emissions'!S78*'Global Warming Potential'!$C$4+'GHG Inventory CH4 emissions'!S78*'Global Warming Potential'!$C$5+'GHG Inventory N2O emissions'!S78*'Global Warming Potential'!$C$6+'GHG Inventory HFC emissions'!S78</f>
        <v>0</v>
      </c>
    </row>
    <row r="79" spans="2:24" x14ac:dyDescent="0.35">
      <c r="B79" s="5" t="s">
        <v>48</v>
      </c>
      <c r="C79" s="12">
        <f>'GHG Inventory CO2 emissions'!C79*'Global Warming Potential'!$C$4+'GHG Inventory CH4 emissions'!C79*'Global Warming Potential'!$C$5+'GHG Inventory N2O emissions'!C79*'Global Warming Potential'!$C$6+'GHG Inventory HFC emissions'!C79</f>
        <v>0</v>
      </c>
      <c r="D79" s="12">
        <f>'GHG Inventory CO2 emissions'!D79*'Global Warming Potential'!$C$4+'GHG Inventory CH4 emissions'!D79*'Global Warming Potential'!$C$5+'GHG Inventory N2O emissions'!D79*'Global Warming Potential'!$C$6+'GHG Inventory HFC emissions'!D79</f>
        <v>0</v>
      </c>
      <c r="E79" s="12">
        <f>'GHG Inventory CO2 emissions'!E79*'Global Warming Potential'!$C$4+'GHG Inventory CH4 emissions'!E79*'Global Warming Potential'!$C$5+'GHG Inventory N2O emissions'!E79*'Global Warming Potential'!$C$6+'GHG Inventory HFC emissions'!E79</f>
        <v>0</v>
      </c>
      <c r="F79" s="12">
        <f>'GHG Inventory CO2 emissions'!F79*'Global Warming Potential'!$C$4+'GHG Inventory CH4 emissions'!F79*'Global Warming Potential'!$C$5+'GHG Inventory N2O emissions'!F79*'Global Warming Potential'!$C$6+'GHG Inventory HFC emissions'!F79</f>
        <v>0</v>
      </c>
      <c r="G79" s="12">
        <f>'GHG Inventory CO2 emissions'!G79*'Global Warming Potential'!$C$4+'GHG Inventory CH4 emissions'!G79*'Global Warming Potential'!$C$5+'GHG Inventory N2O emissions'!G79*'Global Warming Potential'!$C$6+'GHG Inventory HFC emissions'!G79</f>
        <v>0</v>
      </c>
      <c r="H79" s="12">
        <f>'GHG Inventory CO2 emissions'!H79*'Global Warming Potential'!$C$4+'GHG Inventory CH4 emissions'!H79*'Global Warming Potential'!$C$5+'GHG Inventory N2O emissions'!H79*'Global Warming Potential'!$C$6+'GHG Inventory HFC emissions'!H79</f>
        <v>0</v>
      </c>
      <c r="I79" s="12">
        <f>'GHG Inventory CO2 emissions'!I79*'Global Warming Potential'!$C$4+'GHG Inventory CH4 emissions'!I79*'Global Warming Potential'!$C$5+'GHG Inventory N2O emissions'!I79*'Global Warming Potential'!$C$6+'GHG Inventory HFC emissions'!I79</f>
        <v>0</v>
      </c>
      <c r="J79" s="12">
        <f>'GHG Inventory CO2 emissions'!J79*'Global Warming Potential'!$C$4+'GHG Inventory CH4 emissions'!J79*'Global Warming Potential'!$C$5+'GHG Inventory N2O emissions'!J79*'Global Warming Potential'!$C$6+'GHG Inventory HFC emissions'!J79</f>
        <v>0</v>
      </c>
      <c r="K79" s="12">
        <f>'GHG Inventory CO2 emissions'!K79*'Global Warming Potential'!$C$4+'GHG Inventory CH4 emissions'!K79*'Global Warming Potential'!$C$5+'GHG Inventory N2O emissions'!K79*'Global Warming Potential'!$C$6+'GHG Inventory HFC emissions'!K79</f>
        <v>0</v>
      </c>
      <c r="L79" s="12">
        <f>'GHG Inventory CO2 emissions'!L79*'Global Warming Potential'!$C$4+'GHG Inventory CH4 emissions'!L79*'Global Warming Potential'!$C$5+'GHG Inventory N2O emissions'!L79*'Global Warming Potential'!$C$6+'GHG Inventory HFC emissions'!L79</f>
        <v>0</v>
      </c>
      <c r="M79" s="12">
        <f>'GHG Inventory CO2 emissions'!M79*'Global Warming Potential'!$C$4+'GHG Inventory CH4 emissions'!M79*'Global Warming Potential'!$C$5+'GHG Inventory N2O emissions'!M79*'Global Warming Potential'!$C$6+'GHG Inventory HFC emissions'!M79</f>
        <v>0</v>
      </c>
      <c r="N79" s="12">
        <f>'GHG Inventory CO2 emissions'!N79*'Global Warming Potential'!$C$4+'GHG Inventory CH4 emissions'!N79*'Global Warming Potential'!$C$5+'GHG Inventory N2O emissions'!N79*'Global Warming Potential'!$C$6+'GHG Inventory HFC emissions'!N79</f>
        <v>0</v>
      </c>
      <c r="O79" s="12">
        <f>'GHG Inventory CO2 emissions'!O79*'Global Warming Potential'!$C$4+'GHG Inventory CH4 emissions'!O79*'Global Warming Potential'!$C$5+'GHG Inventory N2O emissions'!O79*'Global Warming Potential'!$C$6+'GHG Inventory HFC emissions'!O79</f>
        <v>0</v>
      </c>
      <c r="P79" s="12">
        <f>'GHG Inventory CO2 emissions'!P79*'Global Warming Potential'!$C$4+'GHG Inventory CH4 emissions'!P79*'Global Warming Potential'!$C$5+'GHG Inventory N2O emissions'!P79*'Global Warming Potential'!$C$6+'GHG Inventory HFC emissions'!P79</f>
        <v>0</v>
      </c>
      <c r="Q79" s="12">
        <f>'GHG Inventory CO2 emissions'!Q79*'Global Warming Potential'!$C$4+'GHG Inventory CH4 emissions'!Q79*'Global Warming Potential'!$C$5+'GHG Inventory N2O emissions'!Q79*'Global Warming Potential'!$C$6+'GHG Inventory HFC emissions'!Q79</f>
        <v>0</v>
      </c>
      <c r="R79" s="12">
        <f>'GHG Inventory CO2 emissions'!R79*'Global Warming Potential'!$C$4+'GHG Inventory CH4 emissions'!R79*'Global Warming Potential'!$C$5+'GHG Inventory N2O emissions'!R79*'Global Warming Potential'!$C$6+'GHG Inventory HFC emissions'!R79</f>
        <v>0</v>
      </c>
      <c r="S79" s="12">
        <f>'GHG Inventory CO2 emissions'!S79*'Global Warming Potential'!$C$4+'GHG Inventory CH4 emissions'!S79*'Global Warming Potential'!$C$5+'GHG Inventory N2O emissions'!S79*'Global Warming Potential'!$C$6+'GHG Inventory HFC emissions'!S79</f>
        <v>0</v>
      </c>
    </row>
    <row r="80" spans="2:24" x14ac:dyDescent="0.35">
      <c r="B80" s="5" t="s">
        <v>49</v>
      </c>
      <c r="C80" s="12">
        <f>'GHG Inventory CO2 emissions'!C80*'Global Warming Potential'!$C$4+'GHG Inventory CH4 emissions'!C80*'Global Warming Potential'!$C$5+'GHG Inventory N2O emissions'!C80*'Global Warming Potential'!$C$6+'GHG Inventory HFC emissions'!C80</f>
        <v>0</v>
      </c>
      <c r="D80" s="12">
        <f>'GHG Inventory CO2 emissions'!D80*'Global Warming Potential'!$C$4+'GHG Inventory CH4 emissions'!D80*'Global Warming Potential'!$C$5+'GHG Inventory N2O emissions'!D80*'Global Warming Potential'!$C$6+'GHG Inventory HFC emissions'!D80</f>
        <v>0</v>
      </c>
      <c r="E80" s="12">
        <f>'GHG Inventory CO2 emissions'!E80*'Global Warming Potential'!$C$4+'GHG Inventory CH4 emissions'!E80*'Global Warming Potential'!$C$5+'GHG Inventory N2O emissions'!E80*'Global Warming Potential'!$C$6+'GHG Inventory HFC emissions'!E80</f>
        <v>0</v>
      </c>
      <c r="F80" s="12">
        <f>'GHG Inventory CO2 emissions'!F80*'Global Warming Potential'!$C$4+'GHG Inventory CH4 emissions'!F80*'Global Warming Potential'!$C$5+'GHG Inventory N2O emissions'!F80*'Global Warming Potential'!$C$6+'GHG Inventory HFC emissions'!F80</f>
        <v>0</v>
      </c>
      <c r="G80" s="12">
        <f>'GHG Inventory CO2 emissions'!G80*'Global Warming Potential'!$C$4+'GHG Inventory CH4 emissions'!G80*'Global Warming Potential'!$C$5+'GHG Inventory N2O emissions'!G80*'Global Warming Potential'!$C$6+'GHG Inventory HFC emissions'!G80</f>
        <v>0</v>
      </c>
      <c r="H80" s="12">
        <f>'GHG Inventory CO2 emissions'!H80*'Global Warming Potential'!$C$4+'GHG Inventory CH4 emissions'!H80*'Global Warming Potential'!$C$5+'GHG Inventory N2O emissions'!H80*'Global Warming Potential'!$C$6+'GHG Inventory HFC emissions'!H80</f>
        <v>0</v>
      </c>
      <c r="I80" s="12">
        <f>'GHG Inventory CO2 emissions'!I80*'Global Warming Potential'!$C$4+'GHG Inventory CH4 emissions'!I80*'Global Warming Potential'!$C$5+'GHG Inventory N2O emissions'!I80*'Global Warming Potential'!$C$6+'GHG Inventory HFC emissions'!I80</f>
        <v>0</v>
      </c>
      <c r="J80" s="12">
        <f>'GHG Inventory CO2 emissions'!J80*'Global Warming Potential'!$C$4+'GHG Inventory CH4 emissions'!J80*'Global Warming Potential'!$C$5+'GHG Inventory N2O emissions'!J80*'Global Warming Potential'!$C$6+'GHG Inventory HFC emissions'!J80</f>
        <v>0</v>
      </c>
      <c r="K80" s="12">
        <f>'GHG Inventory CO2 emissions'!K80*'Global Warming Potential'!$C$4+'GHG Inventory CH4 emissions'!K80*'Global Warming Potential'!$C$5+'GHG Inventory N2O emissions'!K80*'Global Warming Potential'!$C$6+'GHG Inventory HFC emissions'!K80</f>
        <v>0</v>
      </c>
      <c r="L80" s="12">
        <f>'GHG Inventory CO2 emissions'!L80*'Global Warming Potential'!$C$4+'GHG Inventory CH4 emissions'!L80*'Global Warming Potential'!$C$5+'GHG Inventory N2O emissions'!L80*'Global Warming Potential'!$C$6+'GHG Inventory HFC emissions'!L80</f>
        <v>0</v>
      </c>
      <c r="M80" s="12">
        <f>'GHG Inventory CO2 emissions'!M80*'Global Warming Potential'!$C$4+'GHG Inventory CH4 emissions'!M80*'Global Warming Potential'!$C$5+'GHG Inventory N2O emissions'!M80*'Global Warming Potential'!$C$6+'GHG Inventory HFC emissions'!M80</f>
        <v>0</v>
      </c>
      <c r="N80" s="12">
        <f>'GHG Inventory CO2 emissions'!N80*'Global Warming Potential'!$C$4+'GHG Inventory CH4 emissions'!N80*'Global Warming Potential'!$C$5+'GHG Inventory N2O emissions'!N80*'Global Warming Potential'!$C$6+'GHG Inventory HFC emissions'!N80</f>
        <v>0</v>
      </c>
      <c r="O80" s="12">
        <f>'GHG Inventory CO2 emissions'!O80*'Global Warming Potential'!$C$4+'GHG Inventory CH4 emissions'!O80*'Global Warming Potential'!$C$5+'GHG Inventory N2O emissions'!O80*'Global Warming Potential'!$C$6+'GHG Inventory HFC emissions'!O80</f>
        <v>0</v>
      </c>
      <c r="P80" s="12">
        <f>'GHG Inventory CO2 emissions'!P80*'Global Warming Potential'!$C$4+'GHG Inventory CH4 emissions'!P80*'Global Warming Potential'!$C$5+'GHG Inventory N2O emissions'!P80*'Global Warming Potential'!$C$6+'GHG Inventory HFC emissions'!P80</f>
        <v>0</v>
      </c>
      <c r="Q80" s="12">
        <f>'GHG Inventory CO2 emissions'!Q80*'Global Warming Potential'!$C$4+'GHG Inventory CH4 emissions'!Q80*'Global Warming Potential'!$C$5+'GHG Inventory N2O emissions'!Q80*'Global Warming Potential'!$C$6+'GHG Inventory HFC emissions'!Q80</f>
        <v>0</v>
      </c>
      <c r="R80" s="12">
        <f>'GHG Inventory CO2 emissions'!R80*'Global Warming Potential'!$C$4+'GHG Inventory CH4 emissions'!R80*'Global Warming Potential'!$C$5+'GHG Inventory N2O emissions'!R80*'Global Warming Potential'!$C$6+'GHG Inventory HFC emissions'!R80</f>
        <v>0</v>
      </c>
      <c r="S80" s="12">
        <f>'GHG Inventory CO2 emissions'!S80*'Global Warming Potential'!$C$4+'GHG Inventory CH4 emissions'!S80*'Global Warming Potential'!$C$5+'GHG Inventory N2O emissions'!S80*'Global Warming Potential'!$C$6+'GHG Inventory HFC emissions'!S80</f>
        <v>0</v>
      </c>
    </row>
    <row r="81" spans="2:20" x14ac:dyDescent="0.35">
      <c r="B81" s="5" t="s">
        <v>50</v>
      </c>
      <c r="C81" s="12">
        <f>'GHG Inventory CO2 emissions'!C81*'Global Warming Potential'!$C$4+'GHG Inventory CH4 emissions'!C81*'Global Warming Potential'!$C$5+'GHG Inventory N2O emissions'!C81*'Global Warming Potential'!$C$6+'GHG Inventory HFC emissions'!C81</f>
        <v>0</v>
      </c>
      <c r="D81" s="12">
        <f>'GHG Inventory CO2 emissions'!D81*'Global Warming Potential'!$C$4+'GHG Inventory CH4 emissions'!D81*'Global Warming Potential'!$C$5+'GHG Inventory N2O emissions'!D81*'Global Warming Potential'!$C$6+'GHG Inventory HFC emissions'!D81</f>
        <v>0</v>
      </c>
      <c r="E81" s="12">
        <f>'GHG Inventory CO2 emissions'!E81*'Global Warming Potential'!$C$4+'GHG Inventory CH4 emissions'!E81*'Global Warming Potential'!$C$5+'GHG Inventory N2O emissions'!E81*'Global Warming Potential'!$C$6+'GHG Inventory HFC emissions'!E81</f>
        <v>0</v>
      </c>
      <c r="F81" s="12">
        <f>'GHG Inventory CO2 emissions'!F81*'Global Warming Potential'!$C$4+'GHG Inventory CH4 emissions'!F81*'Global Warming Potential'!$C$5+'GHG Inventory N2O emissions'!F81*'Global Warming Potential'!$C$6+'GHG Inventory HFC emissions'!F81</f>
        <v>0</v>
      </c>
      <c r="G81" s="12">
        <f>'GHG Inventory CO2 emissions'!G81*'Global Warming Potential'!$C$4+'GHG Inventory CH4 emissions'!G81*'Global Warming Potential'!$C$5+'GHG Inventory N2O emissions'!G81*'Global Warming Potential'!$C$6+'GHG Inventory HFC emissions'!G81</f>
        <v>0</v>
      </c>
      <c r="H81" s="12">
        <f>'GHG Inventory CO2 emissions'!H81*'Global Warming Potential'!$C$4+'GHG Inventory CH4 emissions'!H81*'Global Warming Potential'!$C$5+'GHG Inventory N2O emissions'!H81*'Global Warming Potential'!$C$6+'GHG Inventory HFC emissions'!H81</f>
        <v>0</v>
      </c>
      <c r="I81" s="12">
        <f>'GHG Inventory CO2 emissions'!I81*'Global Warming Potential'!$C$4+'GHG Inventory CH4 emissions'!I81*'Global Warming Potential'!$C$5+'GHG Inventory N2O emissions'!I81*'Global Warming Potential'!$C$6+'GHG Inventory HFC emissions'!I81</f>
        <v>0</v>
      </c>
      <c r="J81" s="12">
        <f>'GHG Inventory CO2 emissions'!J81*'Global Warming Potential'!$C$4+'GHG Inventory CH4 emissions'!J81*'Global Warming Potential'!$C$5+'GHG Inventory N2O emissions'!J81*'Global Warming Potential'!$C$6+'GHG Inventory HFC emissions'!J81</f>
        <v>0</v>
      </c>
      <c r="K81" s="12">
        <f>'GHG Inventory CO2 emissions'!K81*'Global Warming Potential'!$C$4+'GHG Inventory CH4 emissions'!K81*'Global Warming Potential'!$C$5+'GHG Inventory N2O emissions'!K81*'Global Warming Potential'!$C$6+'GHG Inventory HFC emissions'!K81</f>
        <v>0</v>
      </c>
      <c r="L81" s="12">
        <f>'GHG Inventory CO2 emissions'!L81*'Global Warming Potential'!$C$4+'GHG Inventory CH4 emissions'!L81*'Global Warming Potential'!$C$5+'GHG Inventory N2O emissions'!L81*'Global Warming Potential'!$C$6+'GHG Inventory HFC emissions'!L81</f>
        <v>0</v>
      </c>
      <c r="M81" s="12">
        <f>'GHG Inventory CO2 emissions'!M81*'Global Warming Potential'!$C$4+'GHG Inventory CH4 emissions'!M81*'Global Warming Potential'!$C$5+'GHG Inventory N2O emissions'!M81*'Global Warming Potential'!$C$6+'GHG Inventory HFC emissions'!M81</f>
        <v>0</v>
      </c>
      <c r="N81" s="12">
        <f>'GHG Inventory CO2 emissions'!N81*'Global Warming Potential'!$C$4+'GHG Inventory CH4 emissions'!N81*'Global Warming Potential'!$C$5+'GHG Inventory N2O emissions'!N81*'Global Warming Potential'!$C$6+'GHG Inventory HFC emissions'!N81</f>
        <v>0</v>
      </c>
      <c r="O81" s="12">
        <f>'GHG Inventory CO2 emissions'!O81*'Global Warming Potential'!$C$4+'GHG Inventory CH4 emissions'!O81*'Global Warming Potential'!$C$5+'GHG Inventory N2O emissions'!O81*'Global Warming Potential'!$C$6+'GHG Inventory HFC emissions'!O81</f>
        <v>0</v>
      </c>
      <c r="P81" s="12">
        <f>'GHG Inventory CO2 emissions'!P81*'Global Warming Potential'!$C$4+'GHG Inventory CH4 emissions'!P81*'Global Warming Potential'!$C$5+'GHG Inventory N2O emissions'!P81*'Global Warming Potential'!$C$6+'GHG Inventory HFC emissions'!P81</f>
        <v>0</v>
      </c>
      <c r="Q81" s="12">
        <f>'GHG Inventory CO2 emissions'!Q81*'Global Warming Potential'!$C$4+'GHG Inventory CH4 emissions'!Q81*'Global Warming Potential'!$C$5+'GHG Inventory N2O emissions'!Q81*'Global Warming Potential'!$C$6+'GHG Inventory HFC emissions'!Q81</f>
        <v>0</v>
      </c>
      <c r="R81" s="12">
        <f>'GHG Inventory CO2 emissions'!R81*'Global Warming Potential'!$C$4+'GHG Inventory CH4 emissions'!R81*'Global Warming Potential'!$C$5+'GHG Inventory N2O emissions'!R81*'Global Warming Potential'!$C$6+'GHG Inventory HFC emissions'!R81</f>
        <v>0</v>
      </c>
      <c r="S81" s="12">
        <f>'GHG Inventory CO2 emissions'!S81*'Global Warming Potential'!$C$4+'GHG Inventory CH4 emissions'!S81*'Global Warming Potential'!$C$5+'GHG Inventory N2O emissions'!S81*'Global Warming Potential'!$C$6+'GHG Inventory HFC emissions'!S81</f>
        <v>0</v>
      </c>
    </row>
    <row r="82" spans="2:20" x14ac:dyDescent="0.35">
      <c r="B82" s="5" t="s">
        <v>51</v>
      </c>
      <c r="C82" s="12">
        <f>'GHG Inventory CO2 emissions'!C82*'Global Warming Potential'!$C$4+'GHG Inventory CH4 emissions'!C82*'Global Warming Potential'!$C$5+'GHG Inventory N2O emissions'!C82*'Global Warming Potential'!$C$6+'GHG Inventory HFC emissions'!C82</f>
        <v>0</v>
      </c>
      <c r="D82" s="12">
        <f>'GHG Inventory CO2 emissions'!D82*'Global Warming Potential'!$C$4+'GHG Inventory CH4 emissions'!D82*'Global Warming Potential'!$C$5+'GHG Inventory N2O emissions'!D82*'Global Warming Potential'!$C$6+'GHG Inventory HFC emissions'!D82</f>
        <v>0</v>
      </c>
      <c r="E82" s="12">
        <f>'GHG Inventory CO2 emissions'!E82*'Global Warming Potential'!$C$4+'GHG Inventory CH4 emissions'!E82*'Global Warming Potential'!$C$5+'GHG Inventory N2O emissions'!E82*'Global Warming Potential'!$C$6+'GHG Inventory HFC emissions'!E82</f>
        <v>0</v>
      </c>
      <c r="F82" s="12">
        <f>'GHG Inventory CO2 emissions'!F82*'Global Warming Potential'!$C$4+'GHG Inventory CH4 emissions'!F82*'Global Warming Potential'!$C$5+'GHG Inventory N2O emissions'!F82*'Global Warming Potential'!$C$6+'GHG Inventory HFC emissions'!F82</f>
        <v>0</v>
      </c>
      <c r="G82" s="12">
        <f>'GHG Inventory CO2 emissions'!G82*'Global Warming Potential'!$C$4+'GHG Inventory CH4 emissions'!G82*'Global Warming Potential'!$C$5+'GHG Inventory N2O emissions'!G82*'Global Warming Potential'!$C$6+'GHG Inventory HFC emissions'!G82</f>
        <v>0</v>
      </c>
      <c r="H82" s="12">
        <f>'GHG Inventory CO2 emissions'!H82*'Global Warming Potential'!$C$4+'GHG Inventory CH4 emissions'!H82*'Global Warming Potential'!$C$5+'GHG Inventory N2O emissions'!H82*'Global Warming Potential'!$C$6+'GHG Inventory HFC emissions'!H82</f>
        <v>0</v>
      </c>
      <c r="I82" s="12">
        <f>'GHG Inventory CO2 emissions'!I82*'Global Warming Potential'!$C$4+'GHG Inventory CH4 emissions'!I82*'Global Warming Potential'!$C$5+'GHG Inventory N2O emissions'!I82*'Global Warming Potential'!$C$6+'GHG Inventory HFC emissions'!I82</f>
        <v>0</v>
      </c>
      <c r="J82" s="12">
        <f>'GHG Inventory CO2 emissions'!J82*'Global Warming Potential'!$C$4+'GHG Inventory CH4 emissions'!J82*'Global Warming Potential'!$C$5+'GHG Inventory N2O emissions'!J82*'Global Warming Potential'!$C$6+'GHG Inventory HFC emissions'!J82</f>
        <v>0</v>
      </c>
      <c r="K82" s="12">
        <f>'GHG Inventory CO2 emissions'!K82*'Global Warming Potential'!$C$4+'GHG Inventory CH4 emissions'!K82*'Global Warming Potential'!$C$5+'GHG Inventory N2O emissions'!K82*'Global Warming Potential'!$C$6+'GHG Inventory HFC emissions'!K82</f>
        <v>0</v>
      </c>
      <c r="L82" s="12">
        <f>'GHG Inventory CO2 emissions'!L82*'Global Warming Potential'!$C$4+'GHG Inventory CH4 emissions'!L82*'Global Warming Potential'!$C$5+'GHG Inventory N2O emissions'!L82*'Global Warming Potential'!$C$6+'GHG Inventory HFC emissions'!L82</f>
        <v>0</v>
      </c>
      <c r="M82" s="12">
        <f>'GHG Inventory CO2 emissions'!M82*'Global Warming Potential'!$C$4+'GHG Inventory CH4 emissions'!M82*'Global Warming Potential'!$C$5+'GHG Inventory N2O emissions'!M82*'Global Warming Potential'!$C$6+'GHG Inventory HFC emissions'!M82</f>
        <v>0</v>
      </c>
      <c r="N82" s="12">
        <f>'GHG Inventory CO2 emissions'!N82*'Global Warming Potential'!$C$4+'GHG Inventory CH4 emissions'!N82*'Global Warming Potential'!$C$5+'GHG Inventory N2O emissions'!N82*'Global Warming Potential'!$C$6+'GHG Inventory HFC emissions'!N82</f>
        <v>0</v>
      </c>
      <c r="O82" s="12">
        <f>'GHG Inventory CO2 emissions'!O82*'Global Warming Potential'!$C$4+'GHG Inventory CH4 emissions'!O82*'Global Warming Potential'!$C$5+'GHG Inventory N2O emissions'!O82*'Global Warming Potential'!$C$6+'GHG Inventory HFC emissions'!O82</f>
        <v>0</v>
      </c>
      <c r="P82" s="12">
        <f>'GHG Inventory CO2 emissions'!P82*'Global Warming Potential'!$C$4+'GHG Inventory CH4 emissions'!P82*'Global Warming Potential'!$C$5+'GHG Inventory N2O emissions'!P82*'Global Warming Potential'!$C$6+'GHG Inventory HFC emissions'!P82</f>
        <v>0</v>
      </c>
      <c r="Q82" s="12">
        <f>'GHG Inventory CO2 emissions'!Q82*'Global Warming Potential'!$C$4+'GHG Inventory CH4 emissions'!Q82*'Global Warming Potential'!$C$5+'GHG Inventory N2O emissions'!Q82*'Global Warming Potential'!$C$6+'GHG Inventory HFC emissions'!Q82</f>
        <v>0</v>
      </c>
      <c r="R82" s="12">
        <f>'GHG Inventory CO2 emissions'!R82*'Global Warming Potential'!$C$4+'GHG Inventory CH4 emissions'!R82*'Global Warming Potential'!$C$5+'GHG Inventory N2O emissions'!R82*'Global Warming Potential'!$C$6+'GHG Inventory HFC emissions'!R82</f>
        <v>0</v>
      </c>
      <c r="S82" s="12">
        <f>'GHG Inventory CO2 emissions'!S82*'Global Warming Potential'!$C$4+'GHG Inventory CH4 emissions'!S82*'Global Warming Potential'!$C$5+'GHG Inventory N2O emissions'!S82*'Global Warming Potential'!$C$6+'GHG Inventory HFC emissions'!S82</f>
        <v>0</v>
      </c>
    </row>
    <row r="83" spans="2:20" x14ac:dyDescent="0.35">
      <c r="B83" s="5" t="s">
        <v>52</v>
      </c>
      <c r="C83" s="12">
        <f>'GHG Inventory CO2 emissions'!C83*'Global Warming Potential'!$C$4+'GHG Inventory CH4 emissions'!C83*'Global Warming Potential'!$C$5+'GHG Inventory N2O emissions'!C83*'Global Warming Potential'!$C$6+'GHG Inventory HFC emissions'!C83</f>
        <v>0</v>
      </c>
      <c r="D83" s="12">
        <f>'GHG Inventory CO2 emissions'!D83*'Global Warming Potential'!$C$4+'GHG Inventory CH4 emissions'!D83*'Global Warming Potential'!$C$5+'GHG Inventory N2O emissions'!D83*'Global Warming Potential'!$C$6+'GHG Inventory HFC emissions'!D83</f>
        <v>0</v>
      </c>
      <c r="E83" s="12">
        <f>'GHG Inventory CO2 emissions'!E83*'Global Warming Potential'!$C$4+'GHG Inventory CH4 emissions'!E83*'Global Warming Potential'!$C$5+'GHG Inventory N2O emissions'!E83*'Global Warming Potential'!$C$6+'GHG Inventory HFC emissions'!E83</f>
        <v>0</v>
      </c>
      <c r="F83" s="12">
        <f>'GHG Inventory CO2 emissions'!F83*'Global Warming Potential'!$C$4+'GHG Inventory CH4 emissions'!F83*'Global Warming Potential'!$C$5+'GHG Inventory N2O emissions'!F83*'Global Warming Potential'!$C$6+'GHG Inventory HFC emissions'!F83</f>
        <v>0</v>
      </c>
      <c r="G83" s="12">
        <f>'GHG Inventory CO2 emissions'!G83*'Global Warming Potential'!$C$4+'GHG Inventory CH4 emissions'!G83*'Global Warming Potential'!$C$5+'GHG Inventory N2O emissions'!G83*'Global Warming Potential'!$C$6+'GHG Inventory HFC emissions'!G83</f>
        <v>0</v>
      </c>
      <c r="H83" s="12">
        <f>'GHG Inventory CO2 emissions'!H83*'Global Warming Potential'!$C$4+'GHG Inventory CH4 emissions'!H83*'Global Warming Potential'!$C$5+'GHG Inventory N2O emissions'!H83*'Global Warming Potential'!$C$6+'GHG Inventory HFC emissions'!H83</f>
        <v>0</v>
      </c>
      <c r="I83" s="12">
        <f>'GHG Inventory CO2 emissions'!I83*'Global Warming Potential'!$C$4+'GHG Inventory CH4 emissions'!I83*'Global Warming Potential'!$C$5+'GHG Inventory N2O emissions'!I83*'Global Warming Potential'!$C$6+'GHG Inventory HFC emissions'!I83</f>
        <v>0</v>
      </c>
      <c r="J83" s="12">
        <f>'GHG Inventory CO2 emissions'!J83*'Global Warming Potential'!$C$4+'GHG Inventory CH4 emissions'!J83*'Global Warming Potential'!$C$5+'GHG Inventory N2O emissions'!J83*'Global Warming Potential'!$C$6+'GHG Inventory HFC emissions'!J83</f>
        <v>0</v>
      </c>
      <c r="K83" s="12">
        <f>'GHG Inventory CO2 emissions'!K83*'Global Warming Potential'!$C$4+'GHG Inventory CH4 emissions'!K83*'Global Warming Potential'!$C$5+'GHG Inventory N2O emissions'!K83*'Global Warming Potential'!$C$6+'GHG Inventory HFC emissions'!K83</f>
        <v>0</v>
      </c>
      <c r="L83" s="12">
        <f>'GHG Inventory CO2 emissions'!L83*'Global Warming Potential'!$C$4+'GHG Inventory CH4 emissions'!L83*'Global Warming Potential'!$C$5+'GHG Inventory N2O emissions'!L83*'Global Warming Potential'!$C$6+'GHG Inventory HFC emissions'!L83</f>
        <v>0</v>
      </c>
      <c r="M83" s="12">
        <f>'GHG Inventory CO2 emissions'!M83*'Global Warming Potential'!$C$4+'GHG Inventory CH4 emissions'!M83*'Global Warming Potential'!$C$5+'GHG Inventory N2O emissions'!M83*'Global Warming Potential'!$C$6+'GHG Inventory HFC emissions'!M83</f>
        <v>0</v>
      </c>
      <c r="N83" s="12">
        <f>'GHG Inventory CO2 emissions'!N83*'Global Warming Potential'!$C$4+'GHG Inventory CH4 emissions'!N83*'Global Warming Potential'!$C$5+'GHG Inventory N2O emissions'!N83*'Global Warming Potential'!$C$6+'GHG Inventory HFC emissions'!N83</f>
        <v>0</v>
      </c>
      <c r="O83" s="12">
        <f>'GHG Inventory CO2 emissions'!O83*'Global Warming Potential'!$C$4+'GHG Inventory CH4 emissions'!O83*'Global Warming Potential'!$C$5+'GHG Inventory N2O emissions'!O83*'Global Warming Potential'!$C$6+'GHG Inventory HFC emissions'!O83</f>
        <v>0</v>
      </c>
      <c r="P83" s="12">
        <f>'GHG Inventory CO2 emissions'!P83*'Global Warming Potential'!$C$4+'GHG Inventory CH4 emissions'!P83*'Global Warming Potential'!$C$5+'GHG Inventory N2O emissions'!P83*'Global Warming Potential'!$C$6+'GHG Inventory HFC emissions'!P83</f>
        <v>0</v>
      </c>
      <c r="Q83" s="12">
        <f>'GHG Inventory CO2 emissions'!Q83*'Global Warming Potential'!$C$4+'GHG Inventory CH4 emissions'!Q83*'Global Warming Potential'!$C$5+'GHG Inventory N2O emissions'!Q83*'Global Warming Potential'!$C$6+'GHG Inventory HFC emissions'!Q83</f>
        <v>0</v>
      </c>
      <c r="R83" s="12">
        <f>'GHG Inventory CO2 emissions'!R83*'Global Warming Potential'!$C$4+'GHG Inventory CH4 emissions'!R83*'Global Warming Potential'!$C$5+'GHG Inventory N2O emissions'!R83*'Global Warming Potential'!$C$6+'GHG Inventory HFC emissions'!R83</f>
        <v>0</v>
      </c>
      <c r="S83" s="12">
        <f>'GHG Inventory CO2 emissions'!S83*'Global Warming Potential'!$C$4+'GHG Inventory CH4 emissions'!S83*'Global Warming Potential'!$C$5+'GHG Inventory N2O emissions'!S83*'Global Warming Potential'!$C$6+'GHG Inventory HFC emissions'!S83</f>
        <v>0</v>
      </c>
    </row>
    <row r="84" spans="2:20" s="1" customFormat="1" x14ac:dyDescent="0.35">
      <c r="B84" s="4" t="s">
        <v>53</v>
      </c>
      <c r="C84" s="11">
        <f>'GHG Inventory CO2 emissions'!C84*'Global Warming Potential'!$C$4+'GHG Inventory CH4 emissions'!C84*'Global Warming Potential'!$C$5+'GHG Inventory N2O emissions'!C84*'Global Warming Potential'!$C$6+'GHG Inventory HFC emissions'!C84</f>
        <v>47.993026895711147</v>
      </c>
      <c r="D84" s="11">
        <f>'GHG Inventory CO2 emissions'!D84*'Global Warming Potential'!$C$4+'GHG Inventory CH4 emissions'!D84*'Global Warming Potential'!$C$5+'GHG Inventory N2O emissions'!D84*'Global Warming Potential'!$C$6+'GHG Inventory HFC emissions'!D84</f>
        <v>50.542347861354486</v>
      </c>
      <c r="E84" s="11">
        <f>'GHG Inventory CO2 emissions'!E84*'Global Warming Potential'!$C$4+'GHG Inventory CH4 emissions'!E84*'Global Warming Potential'!$C$5+'GHG Inventory N2O emissions'!E84*'Global Warming Potential'!$C$6+'GHG Inventory HFC emissions'!E84</f>
        <v>52.777595682151308</v>
      </c>
      <c r="F84" s="11">
        <f>'GHG Inventory CO2 emissions'!F84*'Global Warming Potential'!$C$4+'GHG Inventory CH4 emissions'!F84*'Global Warming Potential'!$C$5+'GHG Inventory N2O emissions'!F84*'Global Warming Potential'!$C$6+'GHG Inventory HFC emissions'!F84</f>
        <v>54.961731329828609</v>
      </c>
      <c r="G84" s="11">
        <f>'GHG Inventory CO2 emissions'!G84*'Global Warming Potential'!$C$4+'GHG Inventory CH4 emissions'!G84*'Global Warming Potential'!$C$5+'GHG Inventory N2O emissions'!G84*'Global Warming Potential'!$C$6+'GHG Inventory HFC emissions'!G84</f>
        <v>57.083071630354311</v>
      </c>
      <c r="H84" s="11">
        <f>'GHG Inventory CO2 emissions'!H84*'Global Warming Potential'!$C$4+'GHG Inventory CH4 emissions'!H84*'Global Warming Potential'!$C$5+'GHG Inventory N2O emissions'!H84*'Global Warming Potential'!$C$6+'GHG Inventory HFC emissions'!H84</f>
        <v>88.262570885801182</v>
      </c>
      <c r="I84" s="11">
        <f>'GHG Inventory CO2 emissions'!I84*'Global Warming Potential'!$C$4+'GHG Inventory CH4 emissions'!I84*'Global Warming Potential'!$C$5+'GHG Inventory N2O emissions'!I84*'Global Warming Potential'!$C$6+'GHG Inventory HFC emissions'!I84</f>
        <v>82.401742440430993</v>
      </c>
      <c r="J84" s="11">
        <f>'GHG Inventory CO2 emissions'!J84*'Global Warming Potential'!$C$4+'GHG Inventory CH4 emissions'!J84*'Global Warming Potential'!$C$5+'GHG Inventory N2O emissions'!J84*'Global Warming Potential'!$C$6+'GHG Inventory HFC emissions'!J84</f>
        <v>77.537479824366358</v>
      </c>
      <c r="K84" s="11">
        <f>'GHG Inventory CO2 emissions'!K84*'Global Warming Potential'!$C$4+'GHG Inventory CH4 emissions'!K84*'Global Warming Potential'!$C$5+'GHG Inventory N2O emissions'!K84*'Global Warming Potential'!$C$6+'GHG Inventory HFC emissions'!K84</f>
        <v>95.938813901336388</v>
      </c>
      <c r="L84" s="11">
        <f>'GHG Inventory CO2 emissions'!L84*'Global Warming Potential'!$C$4+'GHG Inventory CH4 emissions'!L84*'Global Warming Potential'!$C$5+'GHG Inventory N2O emissions'!L84*'Global Warming Potential'!$C$6+'GHG Inventory HFC emissions'!L84</f>
        <v>104.75428073015937</v>
      </c>
      <c r="M84" s="11">
        <f>'GHG Inventory CO2 emissions'!M84*'Global Warming Potential'!$C$4+'GHG Inventory CH4 emissions'!M84*'Global Warming Potential'!$C$5+'GHG Inventory N2O emissions'!M84*'Global Warming Potential'!$C$6+'GHG Inventory HFC emissions'!M84</f>
        <v>114.57624698735421</v>
      </c>
      <c r="N84" s="11">
        <f>'GHG Inventory CO2 emissions'!N84*'Global Warming Potential'!$C$4+'GHG Inventory CH4 emissions'!N84*'Global Warming Potential'!$C$5+'GHG Inventory N2O emissions'!N84*'Global Warming Potential'!$C$6+'GHG Inventory HFC emissions'!N84</f>
        <v>146.05064424821614</v>
      </c>
      <c r="O84" s="11">
        <f>'GHG Inventory CO2 emissions'!O84*'Global Warming Potential'!$C$4+'GHG Inventory CH4 emissions'!O84*'Global Warming Potential'!$C$5+'GHG Inventory N2O emissions'!O84*'Global Warming Potential'!$C$6+'GHG Inventory HFC emissions'!O84</f>
        <v>167.89229637181623</v>
      </c>
      <c r="P84" s="11">
        <f>'GHG Inventory CO2 emissions'!P84*'Global Warming Potential'!$C$4+'GHG Inventory CH4 emissions'!P84*'Global Warming Potential'!$C$5+'GHG Inventory N2O emissions'!P84*'Global Warming Potential'!$C$6+'GHG Inventory HFC emissions'!P84</f>
        <v>260.38478529596392</v>
      </c>
      <c r="Q84" s="11">
        <f>'GHG Inventory CO2 emissions'!Q84*'Global Warming Potential'!$C$4+'GHG Inventory CH4 emissions'!Q84*'Global Warming Potential'!$C$5+'GHG Inventory N2O emissions'!Q84*'Global Warming Potential'!$C$6+'GHG Inventory HFC emissions'!Q84</f>
        <v>264.63798648789236</v>
      </c>
      <c r="R84" s="11">
        <f>'GHG Inventory CO2 emissions'!R84*'Global Warming Potential'!$C$4+'GHG Inventory CH4 emissions'!R84*'Global Warming Potential'!$C$5+'GHG Inventory N2O emissions'!R84*'Global Warming Potential'!$C$6+'GHG Inventory HFC emissions'!R84</f>
        <v>269.03044249682239</v>
      </c>
      <c r="S84" s="11">
        <f>'GHG Inventory CO2 emissions'!S84*'Global Warming Potential'!$C$4+'GHG Inventory CH4 emissions'!S84*'Global Warming Potential'!$C$5+'GHG Inventory N2O emissions'!S84*'Global Warming Potential'!$C$6+'GHG Inventory HFC emissions'!S84</f>
        <v>282.10414849414769</v>
      </c>
      <c r="T84" s="22">
        <f>S84/S47</f>
        <v>0.90655983233964965</v>
      </c>
    </row>
    <row r="85" spans="2:20" x14ac:dyDescent="0.35">
      <c r="B85" s="5" t="s">
        <v>54</v>
      </c>
      <c r="C85" s="12">
        <f>'GHG Inventory CO2 emissions'!C85*'Global Warming Potential'!$C$4+'GHG Inventory CH4 emissions'!C85*'Global Warming Potential'!$C$5+'GHG Inventory N2O emissions'!C85*'Global Warming Potential'!$C$6+'GHG Inventory HFC emissions'!C85</f>
        <v>47.993026895711147</v>
      </c>
      <c r="D85" s="12">
        <f>'GHG Inventory CO2 emissions'!D85*'Global Warming Potential'!$C$4+'GHG Inventory CH4 emissions'!D85*'Global Warming Potential'!$C$5+'GHG Inventory N2O emissions'!D85*'Global Warming Potential'!$C$6+'GHG Inventory HFC emissions'!D85</f>
        <v>50.542347861354486</v>
      </c>
      <c r="E85" s="12">
        <f>'GHG Inventory CO2 emissions'!E85*'Global Warming Potential'!$C$4+'GHG Inventory CH4 emissions'!E85*'Global Warming Potential'!$C$5+'GHG Inventory N2O emissions'!E85*'Global Warming Potential'!$C$6+'GHG Inventory HFC emissions'!E85</f>
        <v>52.777595682151308</v>
      </c>
      <c r="F85" s="12">
        <f>'GHG Inventory CO2 emissions'!F85*'Global Warming Potential'!$C$4+'GHG Inventory CH4 emissions'!F85*'Global Warming Potential'!$C$5+'GHG Inventory N2O emissions'!F85*'Global Warming Potential'!$C$6+'GHG Inventory HFC emissions'!F85</f>
        <v>54.961731329828609</v>
      </c>
      <c r="G85" s="12">
        <f>'GHG Inventory CO2 emissions'!G85*'Global Warming Potential'!$C$4+'GHG Inventory CH4 emissions'!G85*'Global Warming Potential'!$C$5+'GHG Inventory N2O emissions'!G85*'Global Warming Potential'!$C$6+'GHG Inventory HFC emissions'!G85</f>
        <v>57.083071630354311</v>
      </c>
      <c r="H85" s="12">
        <f>'GHG Inventory CO2 emissions'!H85*'Global Warming Potential'!$C$4+'GHG Inventory CH4 emissions'!H85*'Global Warming Potential'!$C$5+'GHG Inventory N2O emissions'!H85*'Global Warming Potential'!$C$6+'GHG Inventory HFC emissions'!H85</f>
        <v>88.262570885801182</v>
      </c>
      <c r="I85" s="12">
        <f>'GHG Inventory CO2 emissions'!I85*'Global Warming Potential'!$C$4+'GHG Inventory CH4 emissions'!I85*'Global Warming Potential'!$C$5+'GHG Inventory N2O emissions'!I85*'Global Warming Potential'!$C$6+'GHG Inventory HFC emissions'!I85</f>
        <v>82.401742440430993</v>
      </c>
      <c r="J85" s="12">
        <f>'GHG Inventory CO2 emissions'!J85*'Global Warming Potential'!$C$4+'GHG Inventory CH4 emissions'!J85*'Global Warming Potential'!$C$5+'GHG Inventory N2O emissions'!J85*'Global Warming Potential'!$C$6+'GHG Inventory HFC emissions'!J85</f>
        <v>77.537479824366358</v>
      </c>
      <c r="K85" s="12">
        <f>'GHG Inventory CO2 emissions'!K85*'Global Warming Potential'!$C$4+'GHG Inventory CH4 emissions'!K85*'Global Warming Potential'!$C$5+'GHG Inventory N2O emissions'!K85*'Global Warming Potential'!$C$6+'GHG Inventory HFC emissions'!K85</f>
        <v>95.938813901336388</v>
      </c>
      <c r="L85" s="12">
        <f>'GHG Inventory CO2 emissions'!L85*'Global Warming Potential'!$C$4+'GHG Inventory CH4 emissions'!L85*'Global Warming Potential'!$C$5+'GHG Inventory N2O emissions'!L85*'Global Warming Potential'!$C$6+'GHG Inventory HFC emissions'!L85</f>
        <v>104.75428073015937</v>
      </c>
      <c r="M85" s="12">
        <f>'GHG Inventory CO2 emissions'!M85*'Global Warming Potential'!$C$4+'GHG Inventory CH4 emissions'!M85*'Global Warming Potential'!$C$5+'GHG Inventory N2O emissions'!M85*'Global Warming Potential'!$C$6+'GHG Inventory HFC emissions'!M85</f>
        <v>114.57624698735421</v>
      </c>
      <c r="N85" s="12">
        <f>'GHG Inventory CO2 emissions'!N85*'Global Warming Potential'!$C$4+'GHG Inventory CH4 emissions'!N85*'Global Warming Potential'!$C$5+'GHG Inventory N2O emissions'!N85*'Global Warming Potential'!$C$6+'GHG Inventory HFC emissions'!N85</f>
        <v>146.05064424821614</v>
      </c>
      <c r="O85" s="12">
        <f>'GHG Inventory CO2 emissions'!O85*'Global Warming Potential'!$C$4+'GHG Inventory CH4 emissions'!O85*'Global Warming Potential'!$C$5+'GHG Inventory N2O emissions'!O85*'Global Warming Potential'!$C$6+'GHG Inventory HFC emissions'!O85</f>
        <v>167.89229637181623</v>
      </c>
      <c r="P85" s="12">
        <f>'GHG Inventory CO2 emissions'!P85*'Global Warming Potential'!$C$4+'GHG Inventory CH4 emissions'!P85*'Global Warming Potential'!$C$5+'GHG Inventory N2O emissions'!P85*'Global Warming Potential'!$C$6+'GHG Inventory HFC emissions'!P85</f>
        <v>260.38478529596392</v>
      </c>
      <c r="Q85" s="12">
        <f>'GHG Inventory CO2 emissions'!Q85*'Global Warming Potential'!$C$4+'GHG Inventory CH4 emissions'!Q85*'Global Warming Potential'!$C$5+'GHG Inventory N2O emissions'!Q85*'Global Warming Potential'!$C$6+'GHG Inventory HFC emissions'!Q85</f>
        <v>264.63798648789236</v>
      </c>
      <c r="R85" s="12">
        <f>'GHG Inventory CO2 emissions'!R85*'Global Warming Potential'!$C$4+'GHG Inventory CH4 emissions'!R85*'Global Warming Potential'!$C$5+'GHG Inventory N2O emissions'!R85*'Global Warming Potential'!$C$6+'GHG Inventory HFC emissions'!R85</f>
        <v>269.03044249682239</v>
      </c>
      <c r="S85" s="12">
        <f>'GHG Inventory CO2 emissions'!S85*'Global Warming Potential'!$C$4+'GHG Inventory CH4 emissions'!S85*'Global Warming Potential'!$C$5+'GHG Inventory N2O emissions'!S85*'Global Warming Potential'!$C$6+'GHG Inventory HFC emissions'!S85</f>
        <v>282.10414849414769</v>
      </c>
    </row>
    <row r="86" spans="2:20" x14ac:dyDescent="0.35">
      <c r="B86" s="7" t="s">
        <v>132</v>
      </c>
      <c r="C86" s="12">
        <f>'GHG Inventory CO2 emissions'!C86*'Global Warming Potential'!$C$4+'GHG Inventory CH4 emissions'!C86*'Global Warming Potential'!$C$5+'GHG Inventory N2O emissions'!C86*'Global Warming Potential'!$C$6+'GHG Inventory HFC emissions'!C86</f>
        <v>47.558176895711149</v>
      </c>
      <c r="D86" s="12">
        <f>'GHG Inventory CO2 emissions'!D86*'Global Warming Potential'!$C$4+'GHG Inventory CH4 emissions'!D86*'Global Warming Potential'!$C$5+'GHG Inventory N2O emissions'!D86*'Global Warming Potential'!$C$6+'GHG Inventory HFC emissions'!D86</f>
        <v>49.737875361354483</v>
      </c>
      <c r="E86" s="12">
        <f>'GHG Inventory CO2 emissions'!E86*'Global Warming Potential'!$C$4+'GHG Inventory CH4 emissions'!E86*'Global Warming Potential'!$C$5+'GHG Inventory N2O emissions'!E86*'Global Warming Potential'!$C$6+'GHG Inventory HFC emissions'!E86</f>
        <v>51.64334405715131</v>
      </c>
      <c r="F86" s="12">
        <f>'GHG Inventory CO2 emissions'!F86*'Global Warming Potential'!$C$4+'GHG Inventory CH4 emissions'!F86*'Global Warming Potential'!$C$5+'GHG Inventory N2O emissions'!F86*'Global Warming Potential'!$C$6+'GHG Inventory HFC emissions'!F86</f>
        <v>53.527667448578612</v>
      </c>
      <c r="G86" s="12">
        <f>'GHG Inventory CO2 emissions'!G86*'Global Warming Potential'!$C$4+'GHG Inventory CH4 emissions'!G86*'Global Warming Potential'!$C$5+'GHG Inventory N2O emissions'!G86*'Global Warming Potential'!$C$6+'GHG Inventory HFC emissions'!G86</f>
        <v>55.384417331291814</v>
      </c>
      <c r="H86" s="12">
        <f>'GHG Inventory CO2 emissions'!H86*'Global Warming Potential'!$C$4+'GHG Inventory CH4 emissions'!H86*'Global Warming Potential'!$C$5+'GHG Inventory N2O emissions'!H86*'Global Warming Potential'!$C$6+'GHG Inventory HFC emissions'!H86</f>
        <v>86.323414731598064</v>
      </c>
      <c r="I86" s="12">
        <f>'GHG Inventory CO2 emissions'!I86*'Global Warming Potential'!$C$4+'GHG Inventory CH4 emissions'!I86*'Global Warming Potential'!$C$5+'GHG Inventory N2O emissions'!I86*'Global Warming Potential'!$C$6+'GHG Inventory HFC emissions'!I86</f>
        <v>80.248409709358342</v>
      </c>
      <c r="J86" s="12">
        <f>'GHG Inventory CO2 emissions'!J86*'Global Warming Potential'!$C$4+'GHG Inventory CH4 emissions'!J86*'Global Warming Potential'!$C$5+'GHG Inventory N2O emissions'!J86*'Global Warming Potential'!$C$6+'GHG Inventory HFC emissions'!J86</f>
        <v>74.839397002954598</v>
      </c>
      <c r="K86" s="12">
        <f>'GHG Inventory CO2 emissions'!K86*'Global Warming Potential'!$C$4+'GHG Inventory CH4 emissions'!K86*'Global Warming Potential'!$C$5+'GHG Inventory N2O emissions'!K86*'Global Warming Potential'!$C$6+'GHG Inventory HFC emissions'!K86</f>
        <v>90.322643503136391</v>
      </c>
      <c r="L86" s="12">
        <f>'GHG Inventory CO2 emissions'!L86*'Global Warming Potential'!$C$4+'GHG Inventory CH4 emissions'!L86*'Global Warming Potential'!$C$5+'GHG Inventory N2O emissions'!L86*'Global Warming Potential'!$C$6+'GHG Inventory HFC emissions'!L86</f>
        <v>98.822235891689374</v>
      </c>
      <c r="M86" s="12">
        <f>'GHG Inventory CO2 emissions'!M86*'Global Warming Potential'!$C$4+'GHG Inventory CH4 emissions'!M86*'Global Warming Potential'!$C$5+'GHG Inventory N2O emissions'!M86*'Global Warming Potential'!$C$6+'GHG Inventory HFC emissions'!M86</f>
        <v>108.57850887465472</v>
      </c>
      <c r="N86" s="12">
        <f>'GHG Inventory CO2 emissions'!N86*'Global Warming Potential'!$C$4+'GHG Inventory CH4 emissions'!N86*'Global Warming Potential'!$C$5+'GHG Inventory N2O emissions'!N86*'Global Warming Potential'!$C$6+'GHG Inventory HFC emissions'!N86</f>
        <v>139.15271685242158</v>
      </c>
      <c r="O86" s="12">
        <f>'GHG Inventory CO2 emissions'!O86*'Global Warming Potential'!$C$4+'GHG Inventory CH4 emissions'!O86*'Global Warming Potential'!$C$5+'GHG Inventory N2O emissions'!O86*'Global Warming Potential'!$C$6+'GHG Inventory HFC emissions'!O86</f>
        <v>160.90975808539085</v>
      </c>
      <c r="P86" s="12">
        <f>'GHG Inventory CO2 emissions'!P86*'Global Warming Potential'!$C$4+'GHG Inventory CH4 emissions'!P86*'Global Warming Potential'!$C$5+'GHG Inventory N2O emissions'!P86*'Global Warming Potential'!$C$6+'GHG Inventory HFC emissions'!P86</f>
        <v>253.47657775250232</v>
      </c>
      <c r="Q86" s="12">
        <f>'GHG Inventory CO2 emissions'!Q86*'Global Warming Potential'!$C$4+'GHG Inventory CH4 emissions'!Q86*'Global Warming Potential'!$C$5+'GHG Inventory N2O emissions'!Q86*'Global Warming Potential'!$C$6+'GHG Inventory HFC emissions'!Q86</f>
        <v>257.70326007595003</v>
      </c>
      <c r="R86" s="12">
        <f>'GHG Inventory CO2 emissions'!R86*'Global Warming Potential'!$C$4+'GHG Inventory CH4 emissions'!R86*'Global Warming Potential'!$C$5+'GHG Inventory N2O emissions'!R86*'Global Warming Potential'!$C$6+'GHG Inventory HFC emissions'!R86</f>
        <v>260.3567850466714</v>
      </c>
      <c r="S86" s="12">
        <f>'GHG Inventory CO2 emissions'!S86*'Global Warming Potential'!$C$4+'GHG Inventory CH4 emissions'!S86*'Global Warming Potential'!$C$5+'GHG Inventory N2O emissions'!S86*'Global Warming Potential'!$C$6+'GHG Inventory HFC emissions'!S86</f>
        <v>273.15669528651938</v>
      </c>
    </row>
    <row r="87" spans="2:20" x14ac:dyDescent="0.35">
      <c r="B87" s="7" t="s">
        <v>133</v>
      </c>
      <c r="C87" s="12">
        <f>'GHG Inventory CO2 emissions'!C87*'Global Warming Potential'!$C$4+'GHG Inventory CH4 emissions'!C87*'Global Warming Potential'!$C$5+'GHG Inventory N2O emissions'!C87*'Global Warming Potential'!$C$6+'GHG Inventory HFC emissions'!C87</f>
        <v>0.4348499999999999</v>
      </c>
      <c r="D87" s="12">
        <f>'GHG Inventory CO2 emissions'!D87*'Global Warming Potential'!$C$4+'GHG Inventory CH4 emissions'!D87*'Global Warming Potential'!$C$5+'GHG Inventory N2O emissions'!D87*'Global Warming Potential'!$C$6+'GHG Inventory HFC emissions'!D87</f>
        <v>0.80447249999999992</v>
      </c>
      <c r="E87" s="12">
        <f>'GHG Inventory CO2 emissions'!E87*'Global Warming Potential'!$C$4+'GHG Inventory CH4 emissions'!E87*'Global Warming Potential'!$C$5+'GHG Inventory N2O emissions'!E87*'Global Warming Potential'!$C$6+'GHG Inventory HFC emissions'!E87</f>
        <v>1.1342516250000001</v>
      </c>
      <c r="F87" s="12">
        <f>'GHG Inventory CO2 emissions'!F87*'Global Warming Potential'!$C$4+'GHG Inventory CH4 emissions'!F87*'Global Warming Potential'!$C$5+'GHG Inventory N2O emissions'!F87*'Global Warming Potential'!$C$6+'GHG Inventory HFC emissions'!F87</f>
        <v>1.4340638812499997</v>
      </c>
      <c r="G87" s="12">
        <f>'GHG Inventory CO2 emissions'!G87*'Global Warming Potential'!$C$4+'GHG Inventory CH4 emissions'!G87*'Global Warming Potential'!$C$5+'GHG Inventory N2O emissions'!G87*'Global Warming Potential'!$C$6+'GHG Inventory HFC emissions'!G87</f>
        <v>1.6986542990625</v>
      </c>
      <c r="H87" s="12">
        <f>'GHG Inventory CO2 emissions'!H87*'Global Warming Potential'!$C$4+'GHG Inventory CH4 emissions'!H87*'Global Warming Potential'!$C$5+'GHG Inventory N2O emissions'!H87*'Global Warming Potential'!$C$6+'GHG Inventory HFC emissions'!H87</f>
        <v>1.939156154203125</v>
      </c>
      <c r="I87" s="12">
        <f>'GHG Inventory CO2 emissions'!I87*'Global Warming Potential'!$C$4+'GHG Inventory CH4 emissions'!I87*'Global Warming Potential'!$C$5+'GHG Inventory N2O emissions'!I87*'Global Warming Potential'!$C$6+'GHG Inventory HFC emissions'!I87</f>
        <v>2.1533327310726564</v>
      </c>
      <c r="J87" s="12">
        <f>'GHG Inventory CO2 emissions'!J87*'Global Warming Potential'!$C$4+'GHG Inventory CH4 emissions'!J87*'Global Warming Potential'!$C$5+'GHG Inventory N2O emissions'!J87*'Global Warming Potential'!$C$6+'GHG Inventory HFC emissions'!J87</f>
        <v>2.698082821411758</v>
      </c>
      <c r="K87" s="12">
        <f>'GHG Inventory CO2 emissions'!K87*'Global Warming Potential'!$C$4+'GHG Inventory CH4 emissions'!K87*'Global Warming Potential'!$C$5+'GHG Inventory N2O emissions'!K87*'Global Warming Potential'!$C$6+'GHG Inventory HFC emissions'!K87</f>
        <v>5.6161703981999933</v>
      </c>
      <c r="L87" s="12">
        <f>'GHG Inventory CO2 emissions'!L87*'Global Warming Potential'!$C$4+'GHG Inventory CH4 emissions'!L87*'Global Warming Potential'!$C$5+'GHG Inventory N2O emissions'!L87*'Global Warming Potential'!$C$6+'GHG Inventory HFC emissions'!L87</f>
        <v>5.9320448384699942</v>
      </c>
      <c r="M87" s="12">
        <f>'GHG Inventory CO2 emissions'!M87*'Global Warming Potential'!$C$4+'GHG Inventory CH4 emissions'!M87*'Global Warming Potential'!$C$5+'GHG Inventory N2O emissions'!M87*'Global Warming Potential'!$C$6+'GHG Inventory HFC emissions'!M87</f>
        <v>5.9977381126994951</v>
      </c>
      <c r="N87" s="12">
        <f>'GHG Inventory CO2 emissions'!N87*'Global Warming Potential'!$C$4+'GHG Inventory CH4 emissions'!N87*'Global Warming Potential'!$C$5+'GHG Inventory N2O emissions'!N87*'Global Warming Potential'!$C$6+'GHG Inventory HFC emissions'!N87</f>
        <v>6.8979273957945715</v>
      </c>
      <c r="O87" s="12">
        <f>'GHG Inventory CO2 emissions'!O87*'Global Warming Potential'!$C$4+'GHG Inventory CH4 emissions'!O87*'Global Warming Potential'!$C$5+'GHG Inventory N2O emissions'!O87*'Global Warming Potential'!$C$6+'GHG Inventory HFC emissions'!O87</f>
        <v>6.9825382864253855</v>
      </c>
      <c r="P87" s="12">
        <f>'GHG Inventory CO2 emissions'!P87*'Global Warming Potential'!$C$4+'GHG Inventory CH4 emissions'!P87*'Global Warming Potential'!$C$5+'GHG Inventory N2O emissions'!P87*'Global Warming Potential'!$C$6+'GHG Inventory HFC emissions'!P87</f>
        <v>6.9082075434615762</v>
      </c>
      <c r="Q87" s="12">
        <f>'GHG Inventory CO2 emissions'!Q87*'Global Warming Potential'!$C$4+'GHG Inventory CH4 emissions'!Q87*'Global Warming Potential'!$C$5+'GHG Inventory N2O emissions'!Q87*'Global Warming Potential'!$C$6+'GHG Inventory HFC emissions'!Q87</f>
        <v>6.9347264119423402</v>
      </c>
      <c r="R87" s="12">
        <f>'GHG Inventory CO2 emissions'!R87*'Global Warming Potential'!$C$4+'GHG Inventory CH4 emissions'!R87*'Global Warming Potential'!$C$5+'GHG Inventory N2O emissions'!R87*'Global Warming Potential'!$C$6+'GHG Inventory HFC emissions'!R87</f>
        <v>8.6736574501509907</v>
      </c>
      <c r="S87" s="12">
        <f>'GHG Inventory CO2 emissions'!S87*'Global Warming Potential'!$C$4+'GHG Inventory CH4 emissions'!S87*'Global Warming Potential'!$C$5+'GHG Inventory N2O emissions'!S87*'Global Warming Potential'!$C$6+'GHG Inventory HFC emissions'!S87</f>
        <v>8.9474532076283388</v>
      </c>
    </row>
    <row r="88" spans="2:20" x14ac:dyDescent="0.35">
      <c r="B88" s="5" t="s">
        <v>55</v>
      </c>
      <c r="C88" s="12">
        <f>'GHG Inventory CO2 emissions'!C88*'Global Warming Potential'!$C$4+'GHG Inventory CH4 emissions'!C88*'Global Warming Potential'!$C$5+'GHG Inventory N2O emissions'!C88*'Global Warming Potential'!$C$6+'GHG Inventory HFC emissions'!C88</f>
        <v>0</v>
      </c>
      <c r="D88" s="12">
        <f>'GHG Inventory CO2 emissions'!D88*'Global Warming Potential'!$C$4+'GHG Inventory CH4 emissions'!D88*'Global Warming Potential'!$C$5+'GHG Inventory N2O emissions'!D88*'Global Warming Potential'!$C$6+'GHG Inventory HFC emissions'!D88</f>
        <v>0</v>
      </c>
      <c r="E88" s="12">
        <f>'GHG Inventory CO2 emissions'!E88*'Global Warming Potential'!$C$4+'GHG Inventory CH4 emissions'!E88*'Global Warming Potential'!$C$5+'GHG Inventory N2O emissions'!E88*'Global Warming Potential'!$C$6+'GHG Inventory HFC emissions'!E88</f>
        <v>0</v>
      </c>
      <c r="F88" s="12">
        <f>'GHG Inventory CO2 emissions'!F88*'Global Warming Potential'!$C$4+'GHG Inventory CH4 emissions'!F88*'Global Warming Potential'!$C$5+'GHG Inventory N2O emissions'!F88*'Global Warming Potential'!$C$6+'GHG Inventory HFC emissions'!F88</f>
        <v>0</v>
      </c>
      <c r="G88" s="12">
        <f>'GHG Inventory CO2 emissions'!G88*'Global Warming Potential'!$C$4+'GHG Inventory CH4 emissions'!G88*'Global Warming Potential'!$C$5+'GHG Inventory N2O emissions'!G88*'Global Warming Potential'!$C$6+'GHG Inventory HFC emissions'!G88</f>
        <v>0</v>
      </c>
      <c r="H88" s="12">
        <f>'GHG Inventory CO2 emissions'!H88*'Global Warming Potential'!$C$4+'GHG Inventory CH4 emissions'!H88*'Global Warming Potential'!$C$5+'GHG Inventory N2O emissions'!H88*'Global Warming Potential'!$C$6+'GHG Inventory HFC emissions'!H88</f>
        <v>0</v>
      </c>
      <c r="I88" s="12">
        <f>'GHG Inventory CO2 emissions'!I88*'Global Warming Potential'!$C$4+'GHG Inventory CH4 emissions'!I88*'Global Warming Potential'!$C$5+'GHG Inventory N2O emissions'!I88*'Global Warming Potential'!$C$6+'GHG Inventory HFC emissions'!I88</f>
        <v>0</v>
      </c>
      <c r="J88" s="12">
        <f>'GHG Inventory CO2 emissions'!J88*'Global Warming Potential'!$C$4+'GHG Inventory CH4 emissions'!J88*'Global Warming Potential'!$C$5+'GHG Inventory N2O emissions'!J88*'Global Warming Potential'!$C$6+'GHG Inventory HFC emissions'!J88</f>
        <v>0</v>
      </c>
      <c r="K88" s="12">
        <f>'GHG Inventory CO2 emissions'!K88*'Global Warming Potential'!$C$4+'GHG Inventory CH4 emissions'!K88*'Global Warming Potential'!$C$5+'GHG Inventory N2O emissions'!K88*'Global Warming Potential'!$C$6+'GHG Inventory HFC emissions'!K88</f>
        <v>0</v>
      </c>
      <c r="L88" s="12">
        <f>'GHG Inventory CO2 emissions'!L88*'Global Warming Potential'!$C$4+'GHG Inventory CH4 emissions'!L88*'Global Warming Potential'!$C$5+'GHG Inventory N2O emissions'!L88*'Global Warming Potential'!$C$6+'GHG Inventory HFC emissions'!L88</f>
        <v>0</v>
      </c>
      <c r="M88" s="12">
        <f>'GHG Inventory CO2 emissions'!M88*'Global Warming Potential'!$C$4+'GHG Inventory CH4 emissions'!M88*'Global Warming Potential'!$C$5+'GHG Inventory N2O emissions'!M88*'Global Warming Potential'!$C$6+'GHG Inventory HFC emissions'!M88</f>
        <v>0</v>
      </c>
      <c r="N88" s="12">
        <f>'GHG Inventory CO2 emissions'!N88*'Global Warming Potential'!$C$4+'GHG Inventory CH4 emissions'!N88*'Global Warming Potential'!$C$5+'GHG Inventory N2O emissions'!N88*'Global Warming Potential'!$C$6+'GHG Inventory HFC emissions'!N88</f>
        <v>0</v>
      </c>
      <c r="O88" s="12">
        <f>'GHG Inventory CO2 emissions'!O88*'Global Warming Potential'!$C$4+'GHG Inventory CH4 emissions'!O88*'Global Warming Potential'!$C$5+'GHG Inventory N2O emissions'!O88*'Global Warming Potential'!$C$6+'GHG Inventory HFC emissions'!O88</f>
        <v>0</v>
      </c>
      <c r="P88" s="12">
        <f>'GHG Inventory CO2 emissions'!P88*'Global Warming Potential'!$C$4+'GHG Inventory CH4 emissions'!P88*'Global Warming Potential'!$C$5+'GHG Inventory N2O emissions'!P88*'Global Warming Potential'!$C$6+'GHG Inventory HFC emissions'!P88</f>
        <v>0</v>
      </c>
      <c r="Q88" s="12">
        <f>'GHG Inventory CO2 emissions'!Q88*'Global Warming Potential'!$C$4+'GHG Inventory CH4 emissions'!Q88*'Global Warming Potential'!$C$5+'GHG Inventory N2O emissions'!Q88*'Global Warming Potential'!$C$6+'GHG Inventory HFC emissions'!Q88</f>
        <v>0</v>
      </c>
      <c r="R88" s="12">
        <f>'GHG Inventory CO2 emissions'!R88*'Global Warming Potential'!$C$4+'GHG Inventory CH4 emissions'!R88*'Global Warming Potential'!$C$5+'GHG Inventory N2O emissions'!R88*'Global Warming Potential'!$C$6+'GHG Inventory HFC emissions'!R88</f>
        <v>0</v>
      </c>
      <c r="S88" s="12">
        <f>'GHG Inventory CO2 emissions'!S88*'Global Warming Potential'!$C$4+'GHG Inventory CH4 emissions'!S88*'Global Warming Potential'!$C$5+'GHG Inventory N2O emissions'!S88*'Global Warming Potential'!$C$6+'GHG Inventory HFC emissions'!S88</f>
        <v>0</v>
      </c>
    </row>
    <row r="89" spans="2:20" x14ac:dyDescent="0.35">
      <c r="B89" s="5" t="s">
        <v>56</v>
      </c>
      <c r="C89" s="12">
        <f>'GHG Inventory CO2 emissions'!C89*'Global Warming Potential'!$C$4+'GHG Inventory CH4 emissions'!C89*'Global Warming Potential'!$C$5+'GHG Inventory N2O emissions'!C89*'Global Warming Potential'!$C$6+'GHG Inventory HFC emissions'!C89</f>
        <v>0</v>
      </c>
      <c r="D89" s="12">
        <f>'GHG Inventory CO2 emissions'!D89*'Global Warming Potential'!$C$4+'GHG Inventory CH4 emissions'!D89*'Global Warming Potential'!$C$5+'GHG Inventory N2O emissions'!D89*'Global Warming Potential'!$C$6+'GHG Inventory HFC emissions'!D89</f>
        <v>0</v>
      </c>
      <c r="E89" s="12">
        <f>'GHG Inventory CO2 emissions'!E89*'Global Warming Potential'!$C$4+'GHG Inventory CH4 emissions'!E89*'Global Warming Potential'!$C$5+'GHG Inventory N2O emissions'!E89*'Global Warming Potential'!$C$6+'GHG Inventory HFC emissions'!E89</f>
        <v>0</v>
      </c>
      <c r="F89" s="12">
        <f>'GHG Inventory CO2 emissions'!F89*'Global Warming Potential'!$C$4+'GHG Inventory CH4 emissions'!F89*'Global Warming Potential'!$C$5+'GHG Inventory N2O emissions'!F89*'Global Warming Potential'!$C$6+'GHG Inventory HFC emissions'!F89</f>
        <v>0</v>
      </c>
      <c r="G89" s="12">
        <f>'GHG Inventory CO2 emissions'!G89*'Global Warming Potential'!$C$4+'GHG Inventory CH4 emissions'!G89*'Global Warming Potential'!$C$5+'GHG Inventory N2O emissions'!G89*'Global Warming Potential'!$C$6+'GHG Inventory HFC emissions'!G89</f>
        <v>0</v>
      </c>
      <c r="H89" s="12">
        <f>'GHG Inventory CO2 emissions'!H89*'Global Warming Potential'!$C$4+'GHG Inventory CH4 emissions'!H89*'Global Warming Potential'!$C$5+'GHG Inventory N2O emissions'!H89*'Global Warming Potential'!$C$6+'GHG Inventory HFC emissions'!H89</f>
        <v>0</v>
      </c>
      <c r="I89" s="12">
        <f>'GHG Inventory CO2 emissions'!I89*'Global Warming Potential'!$C$4+'GHG Inventory CH4 emissions'!I89*'Global Warming Potential'!$C$5+'GHG Inventory N2O emissions'!I89*'Global Warming Potential'!$C$6+'GHG Inventory HFC emissions'!I89</f>
        <v>0</v>
      </c>
      <c r="J89" s="12">
        <f>'GHG Inventory CO2 emissions'!J89*'Global Warming Potential'!$C$4+'GHG Inventory CH4 emissions'!J89*'Global Warming Potential'!$C$5+'GHG Inventory N2O emissions'!J89*'Global Warming Potential'!$C$6+'GHG Inventory HFC emissions'!J89</f>
        <v>0</v>
      </c>
      <c r="K89" s="12">
        <f>'GHG Inventory CO2 emissions'!K89*'Global Warming Potential'!$C$4+'GHG Inventory CH4 emissions'!K89*'Global Warming Potential'!$C$5+'GHG Inventory N2O emissions'!K89*'Global Warming Potential'!$C$6+'GHG Inventory HFC emissions'!K89</f>
        <v>0</v>
      </c>
      <c r="L89" s="12">
        <f>'GHG Inventory CO2 emissions'!L89*'Global Warming Potential'!$C$4+'GHG Inventory CH4 emissions'!L89*'Global Warming Potential'!$C$5+'GHG Inventory N2O emissions'!L89*'Global Warming Potential'!$C$6+'GHG Inventory HFC emissions'!L89</f>
        <v>0</v>
      </c>
      <c r="M89" s="12">
        <f>'GHG Inventory CO2 emissions'!M89*'Global Warming Potential'!$C$4+'GHG Inventory CH4 emissions'!M89*'Global Warming Potential'!$C$5+'GHG Inventory N2O emissions'!M89*'Global Warming Potential'!$C$6+'GHG Inventory HFC emissions'!M89</f>
        <v>0</v>
      </c>
      <c r="N89" s="12">
        <f>'GHG Inventory CO2 emissions'!N89*'Global Warming Potential'!$C$4+'GHG Inventory CH4 emissions'!N89*'Global Warming Potential'!$C$5+'GHG Inventory N2O emissions'!N89*'Global Warming Potential'!$C$6+'GHG Inventory HFC emissions'!N89</f>
        <v>0</v>
      </c>
      <c r="O89" s="12">
        <f>'GHG Inventory CO2 emissions'!O89*'Global Warming Potential'!$C$4+'GHG Inventory CH4 emissions'!O89*'Global Warming Potential'!$C$5+'GHG Inventory N2O emissions'!O89*'Global Warming Potential'!$C$6+'GHG Inventory HFC emissions'!O89</f>
        <v>0</v>
      </c>
      <c r="P89" s="12">
        <f>'GHG Inventory CO2 emissions'!P89*'Global Warming Potential'!$C$4+'GHG Inventory CH4 emissions'!P89*'Global Warming Potential'!$C$5+'GHG Inventory N2O emissions'!P89*'Global Warming Potential'!$C$6+'GHG Inventory HFC emissions'!P89</f>
        <v>0</v>
      </c>
      <c r="Q89" s="12">
        <f>'GHG Inventory CO2 emissions'!Q89*'Global Warming Potential'!$C$4+'GHG Inventory CH4 emissions'!Q89*'Global Warming Potential'!$C$5+'GHG Inventory N2O emissions'!Q89*'Global Warming Potential'!$C$6+'GHG Inventory HFC emissions'!Q89</f>
        <v>0</v>
      </c>
      <c r="R89" s="12">
        <f>'GHG Inventory CO2 emissions'!R89*'Global Warming Potential'!$C$4+'GHG Inventory CH4 emissions'!R89*'Global Warming Potential'!$C$5+'GHG Inventory N2O emissions'!R89*'Global Warming Potential'!$C$6+'GHG Inventory HFC emissions'!R89</f>
        <v>0</v>
      </c>
      <c r="S89" s="12">
        <f>'GHG Inventory CO2 emissions'!S89*'Global Warming Potential'!$C$4+'GHG Inventory CH4 emissions'!S89*'Global Warming Potential'!$C$5+'GHG Inventory N2O emissions'!S89*'Global Warming Potential'!$C$6+'GHG Inventory HFC emissions'!S89</f>
        <v>0</v>
      </c>
    </row>
    <row r="90" spans="2:20" x14ac:dyDescent="0.35">
      <c r="B90" s="5" t="s">
        <v>57</v>
      </c>
      <c r="C90" s="12">
        <f>'GHG Inventory CO2 emissions'!C90*'Global Warming Potential'!$C$4+'GHG Inventory CH4 emissions'!C90*'Global Warming Potential'!$C$5+'GHG Inventory N2O emissions'!C90*'Global Warming Potential'!$C$6+'GHG Inventory HFC emissions'!C90</f>
        <v>0</v>
      </c>
      <c r="D90" s="12">
        <f>'GHG Inventory CO2 emissions'!D90*'Global Warming Potential'!$C$4+'GHG Inventory CH4 emissions'!D90*'Global Warming Potential'!$C$5+'GHG Inventory N2O emissions'!D90*'Global Warming Potential'!$C$6+'GHG Inventory HFC emissions'!D90</f>
        <v>0</v>
      </c>
      <c r="E90" s="12">
        <f>'GHG Inventory CO2 emissions'!E90*'Global Warming Potential'!$C$4+'GHG Inventory CH4 emissions'!E90*'Global Warming Potential'!$C$5+'GHG Inventory N2O emissions'!E90*'Global Warming Potential'!$C$6+'GHG Inventory HFC emissions'!E90</f>
        <v>0</v>
      </c>
      <c r="F90" s="12">
        <f>'GHG Inventory CO2 emissions'!F90*'Global Warming Potential'!$C$4+'GHG Inventory CH4 emissions'!F90*'Global Warming Potential'!$C$5+'GHG Inventory N2O emissions'!F90*'Global Warming Potential'!$C$6+'GHG Inventory HFC emissions'!F90</f>
        <v>0</v>
      </c>
      <c r="G90" s="12">
        <f>'GHG Inventory CO2 emissions'!G90*'Global Warming Potential'!$C$4+'GHG Inventory CH4 emissions'!G90*'Global Warming Potential'!$C$5+'GHG Inventory N2O emissions'!G90*'Global Warming Potential'!$C$6+'GHG Inventory HFC emissions'!G90</f>
        <v>0</v>
      </c>
      <c r="H90" s="12">
        <f>'GHG Inventory CO2 emissions'!H90*'Global Warming Potential'!$C$4+'GHG Inventory CH4 emissions'!H90*'Global Warming Potential'!$C$5+'GHG Inventory N2O emissions'!H90*'Global Warming Potential'!$C$6+'GHG Inventory HFC emissions'!H90</f>
        <v>0</v>
      </c>
      <c r="I90" s="12">
        <f>'GHG Inventory CO2 emissions'!I90*'Global Warming Potential'!$C$4+'GHG Inventory CH4 emissions'!I90*'Global Warming Potential'!$C$5+'GHG Inventory N2O emissions'!I90*'Global Warming Potential'!$C$6+'GHG Inventory HFC emissions'!I90</f>
        <v>0</v>
      </c>
      <c r="J90" s="12">
        <f>'GHG Inventory CO2 emissions'!J90*'Global Warming Potential'!$C$4+'GHG Inventory CH4 emissions'!J90*'Global Warming Potential'!$C$5+'GHG Inventory N2O emissions'!J90*'Global Warming Potential'!$C$6+'GHG Inventory HFC emissions'!J90</f>
        <v>0</v>
      </c>
      <c r="K90" s="12">
        <f>'GHG Inventory CO2 emissions'!K90*'Global Warming Potential'!$C$4+'GHG Inventory CH4 emissions'!K90*'Global Warming Potential'!$C$5+'GHG Inventory N2O emissions'!K90*'Global Warming Potential'!$C$6+'GHG Inventory HFC emissions'!K90</f>
        <v>0</v>
      </c>
      <c r="L90" s="12">
        <f>'GHG Inventory CO2 emissions'!L90*'Global Warming Potential'!$C$4+'GHG Inventory CH4 emissions'!L90*'Global Warming Potential'!$C$5+'GHG Inventory N2O emissions'!L90*'Global Warming Potential'!$C$6+'GHG Inventory HFC emissions'!L90</f>
        <v>0</v>
      </c>
      <c r="M90" s="12">
        <f>'GHG Inventory CO2 emissions'!M90*'Global Warming Potential'!$C$4+'GHG Inventory CH4 emissions'!M90*'Global Warming Potential'!$C$5+'GHG Inventory N2O emissions'!M90*'Global Warming Potential'!$C$6+'GHG Inventory HFC emissions'!M90</f>
        <v>0</v>
      </c>
      <c r="N90" s="12">
        <f>'GHG Inventory CO2 emissions'!N90*'Global Warming Potential'!$C$4+'GHG Inventory CH4 emissions'!N90*'Global Warming Potential'!$C$5+'GHG Inventory N2O emissions'!N90*'Global Warming Potential'!$C$6+'GHG Inventory HFC emissions'!N90</f>
        <v>0</v>
      </c>
      <c r="O90" s="12">
        <f>'GHG Inventory CO2 emissions'!O90*'Global Warming Potential'!$C$4+'GHG Inventory CH4 emissions'!O90*'Global Warming Potential'!$C$5+'GHG Inventory N2O emissions'!O90*'Global Warming Potential'!$C$6+'GHG Inventory HFC emissions'!O90</f>
        <v>0</v>
      </c>
      <c r="P90" s="12">
        <f>'GHG Inventory CO2 emissions'!P90*'Global Warming Potential'!$C$4+'GHG Inventory CH4 emissions'!P90*'Global Warming Potential'!$C$5+'GHG Inventory N2O emissions'!P90*'Global Warming Potential'!$C$6+'GHG Inventory HFC emissions'!P90</f>
        <v>0</v>
      </c>
      <c r="Q90" s="12">
        <f>'GHG Inventory CO2 emissions'!Q90*'Global Warming Potential'!$C$4+'GHG Inventory CH4 emissions'!Q90*'Global Warming Potential'!$C$5+'GHG Inventory N2O emissions'!Q90*'Global Warming Potential'!$C$6+'GHG Inventory HFC emissions'!Q90</f>
        <v>0</v>
      </c>
      <c r="R90" s="12">
        <f>'GHG Inventory CO2 emissions'!R90*'Global Warming Potential'!$C$4+'GHG Inventory CH4 emissions'!R90*'Global Warming Potential'!$C$5+'GHG Inventory N2O emissions'!R90*'Global Warming Potential'!$C$6+'GHG Inventory HFC emissions'!R90</f>
        <v>0</v>
      </c>
      <c r="S90" s="12">
        <f>'GHG Inventory CO2 emissions'!S90*'Global Warming Potential'!$C$4+'GHG Inventory CH4 emissions'!S90*'Global Warming Potential'!$C$5+'GHG Inventory N2O emissions'!S90*'Global Warming Potential'!$C$6+'GHG Inventory HFC emissions'!S90</f>
        <v>0</v>
      </c>
    </row>
    <row r="91" spans="2:20" x14ac:dyDescent="0.35">
      <c r="B91" s="5" t="s">
        <v>58</v>
      </c>
      <c r="C91" s="12">
        <f>'GHG Inventory CO2 emissions'!C91*'Global Warming Potential'!$C$4+'GHG Inventory CH4 emissions'!C91*'Global Warming Potential'!$C$5+'GHG Inventory N2O emissions'!C91*'Global Warming Potential'!$C$6+'GHG Inventory HFC emissions'!C91</f>
        <v>0</v>
      </c>
      <c r="D91" s="12">
        <f>'GHG Inventory CO2 emissions'!D91*'Global Warming Potential'!$C$4+'GHG Inventory CH4 emissions'!D91*'Global Warming Potential'!$C$5+'GHG Inventory N2O emissions'!D91*'Global Warming Potential'!$C$6+'GHG Inventory HFC emissions'!D91</f>
        <v>0</v>
      </c>
      <c r="E91" s="12">
        <f>'GHG Inventory CO2 emissions'!E91*'Global Warming Potential'!$C$4+'GHG Inventory CH4 emissions'!E91*'Global Warming Potential'!$C$5+'GHG Inventory N2O emissions'!E91*'Global Warming Potential'!$C$6+'GHG Inventory HFC emissions'!E91</f>
        <v>0</v>
      </c>
      <c r="F91" s="12">
        <f>'GHG Inventory CO2 emissions'!F91*'Global Warming Potential'!$C$4+'GHG Inventory CH4 emissions'!F91*'Global Warming Potential'!$C$5+'GHG Inventory N2O emissions'!F91*'Global Warming Potential'!$C$6+'GHG Inventory HFC emissions'!F91</f>
        <v>0</v>
      </c>
      <c r="G91" s="12">
        <f>'GHG Inventory CO2 emissions'!G91*'Global Warming Potential'!$C$4+'GHG Inventory CH4 emissions'!G91*'Global Warming Potential'!$C$5+'GHG Inventory N2O emissions'!G91*'Global Warming Potential'!$C$6+'GHG Inventory HFC emissions'!G91</f>
        <v>0</v>
      </c>
      <c r="H91" s="12">
        <f>'GHG Inventory CO2 emissions'!H91*'Global Warming Potential'!$C$4+'GHG Inventory CH4 emissions'!H91*'Global Warming Potential'!$C$5+'GHG Inventory N2O emissions'!H91*'Global Warming Potential'!$C$6+'GHG Inventory HFC emissions'!H91</f>
        <v>0</v>
      </c>
      <c r="I91" s="12">
        <f>'GHG Inventory CO2 emissions'!I91*'Global Warming Potential'!$C$4+'GHG Inventory CH4 emissions'!I91*'Global Warming Potential'!$C$5+'GHG Inventory N2O emissions'!I91*'Global Warming Potential'!$C$6+'GHG Inventory HFC emissions'!I91</f>
        <v>0</v>
      </c>
      <c r="J91" s="12">
        <f>'GHG Inventory CO2 emissions'!J91*'Global Warming Potential'!$C$4+'GHG Inventory CH4 emissions'!J91*'Global Warming Potential'!$C$5+'GHG Inventory N2O emissions'!J91*'Global Warming Potential'!$C$6+'GHG Inventory HFC emissions'!J91</f>
        <v>0</v>
      </c>
      <c r="K91" s="12">
        <f>'GHG Inventory CO2 emissions'!K91*'Global Warming Potential'!$C$4+'GHG Inventory CH4 emissions'!K91*'Global Warming Potential'!$C$5+'GHG Inventory N2O emissions'!K91*'Global Warming Potential'!$C$6+'GHG Inventory HFC emissions'!K91</f>
        <v>0</v>
      </c>
      <c r="L91" s="12">
        <f>'GHG Inventory CO2 emissions'!L91*'Global Warming Potential'!$C$4+'GHG Inventory CH4 emissions'!L91*'Global Warming Potential'!$C$5+'GHG Inventory N2O emissions'!L91*'Global Warming Potential'!$C$6+'GHG Inventory HFC emissions'!L91</f>
        <v>0</v>
      </c>
      <c r="M91" s="12">
        <f>'GHG Inventory CO2 emissions'!M91*'Global Warming Potential'!$C$4+'GHG Inventory CH4 emissions'!M91*'Global Warming Potential'!$C$5+'GHG Inventory N2O emissions'!M91*'Global Warming Potential'!$C$6+'GHG Inventory HFC emissions'!M91</f>
        <v>0</v>
      </c>
      <c r="N91" s="12">
        <f>'GHG Inventory CO2 emissions'!N91*'Global Warming Potential'!$C$4+'GHG Inventory CH4 emissions'!N91*'Global Warming Potential'!$C$5+'GHG Inventory N2O emissions'!N91*'Global Warming Potential'!$C$6+'GHG Inventory HFC emissions'!N91</f>
        <v>0</v>
      </c>
      <c r="O91" s="12">
        <f>'GHG Inventory CO2 emissions'!O91*'Global Warming Potential'!$C$4+'GHG Inventory CH4 emissions'!O91*'Global Warming Potential'!$C$5+'GHG Inventory N2O emissions'!O91*'Global Warming Potential'!$C$6+'GHG Inventory HFC emissions'!O91</f>
        <v>0</v>
      </c>
      <c r="P91" s="12">
        <f>'GHG Inventory CO2 emissions'!P91*'Global Warming Potential'!$C$4+'GHG Inventory CH4 emissions'!P91*'Global Warming Potential'!$C$5+'GHG Inventory N2O emissions'!P91*'Global Warming Potential'!$C$6+'GHG Inventory HFC emissions'!P91</f>
        <v>0</v>
      </c>
      <c r="Q91" s="12">
        <f>'GHG Inventory CO2 emissions'!Q91*'Global Warming Potential'!$C$4+'GHG Inventory CH4 emissions'!Q91*'Global Warming Potential'!$C$5+'GHG Inventory N2O emissions'!Q91*'Global Warming Potential'!$C$6+'GHG Inventory HFC emissions'!Q91</f>
        <v>0</v>
      </c>
      <c r="R91" s="12">
        <f>'GHG Inventory CO2 emissions'!R91*'Global Warming Potential'!$C$4+'GHG Inventory CH4 emissions'!R91*'Global Warming Potential'!$C$5+'GHG Inventory N2O emissions'!R91*'Global Warming Potential'!$C$6+'GHG Inventory HFC emissions'!R91</f>
        <v>0</v>
      </c>
      <c r="S91" s="12">
        <f>'GHG Inventory CO2 emissions'!S91*'Global Warming Potential'!$C$4+'GHG Inventory CH4 emissions'!S91*'Global Warming Potential'!$C$5+'GHG Inventory N2O emissions'!S91*'Global Warming Potential'!$C$6+'GHG Inventory HFC emissions'!S91</f>
        <v>0</v>
      </c>
    </row>
    <row r="92" spans="2:20" x14ac:dyDescent="0.35">
      <c r="B92" s="5" t="s">
        <v>59</v>
      </c>
      <c r="C92" s="12">
        <f>'GHG Inventory CO2 emissions'!C92*'Global Warming Potential'!$C$4+'GHG Inventory CH4 emissions'!C92*'Global Warming Potential'!$C$5+'GHG Inventory N2O emissions'!C92*'Global Warming Potential'!$C$6+'GHG Inventory HFC emissions'!C92</f>
        <v>0</v>
      </c>
      <c r="D92" s="12">
        <f>'GHG Inventory CO2 emissions'!D92*'Global Warming Potential'!$C$4+'GHG Inventory CH4 emissions'!D92*'Global Warming Potential'!$C$5+'GHG Inventory N2O emissions'!D92*'Global Warming Potential'!$C$6+'GHG Inventory HFC emissions'!D92</f>
        <v>0</v>
      </c>
      <c r="E92" s="12">
        <f>'GHG Inventory CO2 emissions'!E92*'Global Warming Potential'!$C$4+'GHG Inventory CH4 emissions'!E92*'Global Warming Potential'!$C$5+'GHG Inventory N2O emissions'!E92*'Global Warming Potential'!$C$6+'GHG Inventory HFC emissions'!E92</f>
        <v>0</v>
      </c>
      <c r="F92" s="12">
        <f>'GHG Inventory CO2 emissions'!F92*'Global Warming Potential'!$C$4+'GHG Inventory CH4 emissions'!F92*'Global Warming Potential'!$C$5+'GHG Inventory N2O emissions'!F92*'Global Warming Potential'!$C$6+'GHG Inventory HFC emissions'!F92</f>
        <v>0</v>
      </c>
      <c r="G92" s="12">
        <f>'GHG Inventory CO2 emissions'!G92*'Global Warming Potential'!$C$4+'GHG Inventory CH4 emissions'!G92*'Global Warming Potential'!$C$5+'GHG Inventory N2O emissions'!G92*'Global Warming Potential'!$C$6+'GHG Inventory HFC emissions'!G92</f>
        <v>0</v>
      </c>
      <c r="H92" s="12">
        <f>'GHG Inventory CO2 emissions'!H92*'Global Warming Potential'!$C$4+'GHG Inventory CH4 emissions'!H92*'Global Warming Potential'!$C$5+'GHG Inventory N2O emissions'!H92*'Global Warming Potential'!$C$6+'GHG Inventory HFC emissions'!H92</f>
        <v>0</v>
      </c>
      <c r="I92" s="12">
        <f>'GHG Inventory CO2 emissions'!I92*'Global Warming Potential'!$C$4+'GHG Inventory CH4 emissions'!I92*'Global Warming Potential'!$C$5+'GHG Inventory N2O emissions'!I92*'Global Warming Potential'!$C$6+'GHG Inventory HFC emissions'!I92</f>
        <v>0</v>
      </c>
      <c r="J92" s="12">
        <f>'GHG Inventory CO2 emissions'!J92*'Global Warming Potential'!$C$4+'GHG Inventory CH4 emissions'!J92*'Global Warming Potential'!$C$5+'GHG Inventory N2O emissions'!J92*'Global Warming Potential'!$C$6+'GHG Inventory HFC emissions'!J92</f>
        <v>0</v>
      </c>
      <c r="K92" s="12">
        <f>'GHG Inventory CO2 emissions'!K92*'Global Warming Potential'!$C$4+'GHG Inventory CH4 emissions'!K92*'Global Warming Potential'!$C$5+'GHG Inventory N2O emissions'!K92*'Global Warming Potential'!$C$6+'GHG Inventory HFC emissions'!K92</f>
        <v>0</v>
      </c>
      <c r="L92" s="12">
        <f>'GHG Inventory CO2 emissions'!L92*'Global Warming Potential'!$C$4+'GHG Inventory CH4 emissions'!L92*'Global Warming Potential'!$C$5+'GHG Inventory N2O emissions'!L92*'Global Warming Potential'!$C$6+'GHG Inventory HFC emissions'!L92</f>
        <v>0</v>
      </c>
      <c r="M92" s="12">
        <f>'GHG Inventory CO2 emissions'!M92*'Global Warming Potential'!$C$4+'GHG Inventory CH4 emissions'!M92*'Global Warming Potential'!$C$5+'GHG Inventory N2O emissions'!M92*'Global Warming Potential'!$C$6+'GHG Inventory HFC emissions'!M92</f>
        <v>0</v>
      </c>
      <c r="N92" s="12">
        <f>'GHG Inventory CO2 emissions'!N92*'Global Warming Potential'!$C$4+'GHG Inventory CH4 emissions'!N92*'Global Warming Potential'!$C$5+'GHG Inventory N2O emissions'!N92*'Global Warming Potential'!$C$6+'GHG Inventory HFC emissions'!N92</f>
        <v>0</v>
      </c>
      <c r="O92" s="12">
        <f>'GHG Inventory CO2 emissions'!O92*'Global Warming Potential'!$C$4+'GHG Inventory CH4 emissions'!O92*'Global Warming Potential'!$C$5+'GHG Inventory N2O emissions'!O92*'Global Warming Potential'!$C$6+'GHG Inventory HFC emissions'!O92</f>
        <v>0</v>
      </c>
      <c r="P92" s="12">
        <f>'GHG Inventory CO2 emissions'!P92*'Global Warming Potential'!$C$4+'GHG Inventory CH4 emissions'!P92*'Global Warming Potential'!$C$5+'GHG Inventory N2O emissions'!P92*'Global Warming Potential'!$C$6+'GHG Inventory HFC emissions'!P92</f>
        <v>0</v>
      </c>
      <c r="Q92" s="12">
        <f>'GHG Inventory CO2 emissions'!Q92*'Global Warming Potential'!$C$4+'GHG Inventory CH4 emissions'!Q92*'Global Warming Potential'!$C$5+'GHG Inventory N2O emissions'!Q92*'Global Warming Potential'!$C$6+'GHG Inventory HFC emissions'!Q92</f>
        <v>0</v>
      </c>
      <c r="R92" s="12">
        <f>'GHG Inventory CO2 emissions'!R92*'Global Warming Potential'!$C$4+'GHG Inventory CH4 emissions'!R92*'Global Warming Potential'!$C$5+'GHG Inventory N2O emissions'!R92*'Global Warming Potential'!$C$6+'GHG Inventory HFC emissions'!R92</f>
        <v>0</v>
      </c>
      <c r="S92" s="12">
        <f>'GHG Inventory CO2 emissions'!S92*'Global Warming Potential'!$C$4+'GHG Inventory CH4 emissions'!S92*'Global Warming Potential'!$C$5+'GHG Inventory N2O emissions'!S92*'Global Warming Potential'!$C$6+'GHG Inventory HFC emissions'!S92</f>
        <v>0</v>
      </c>
    </row>
    <row r="93" spans="2:20" s="1" customFormat="1" x14ac:dyDescent="0.35">
      <c r="B93" s="4" t="s">
        <v>60</v>
      </c>
      <c r="C93" s="11">
        <f>'GHG Inventory CO2 emissions'!C93*'Global Warming Potential'!$C$4+'GHG Inventory CH4 emissions'!C93*'Global Warming Potential'!$C$5+'GHG Inventory N2O emissions'!C93*'Global Warming Potential'!$C$6+'GHG Inventory HFC emissions'!C93</f>
        <v>0</v>
      </c>
      <c r="D93" s="11">
        <f>'GHG Inventory CO2 emissions'!D93*'Global Warming Potential'!$C$4+'GHG Inventory CH4 emissions'!D93*'Global Warming Potential'!$C$5+'GHG Inventory N2O emissions'!D93*'Global Warming Potential'!$C$6+'GHG Inventory HFC emissions'!D93</f>
        <v>0</v>
      </c>
      <c r="E93" s="11">
        <f>'GHG Inventory CO2 emissions'!E93*'Global Warming Potential'!$C$4+'GHG Inventory CH4 emissions'!E93*'Global Warming Potential'!$C$5+'GHG Inventory N2O emissions'!E93*'Global Warming Potential'!$C$6+'GHG Inventory HFC emissions'!E93</f>
        <v>0</v>
      </c>
      <c r="F93" s="11">
        <f>'GHG Inventory CO2 emissions'!F93*'Global Warming Potential'!$C$4+'GHG Inventory CH4 emissions'!F93*'Global Warming Potential'!$C$5+'GHG Inventory N2O emissions'!F93*'Global Warming Potential'!$C$6+'GHG Inventory HFC emissions'!F93</f>
        <v>0</v>
      </c>
      <c r="G93" s="11">
        <f>'GHG Inventory CO2 emissions'!G93*'Global Warming Potential'!$C$4+'GHG Inventory CH4 emissions'!G93*'Global Warming Potential'!$C$5+'GHG Inventory N2O emissions'!G93*'Global Warming Potential'!$C$6+'GHG Inventory HFC emissions'!G93</f>
        <v>0</v>
      </c>
      <c r="H93" s="11">
        <f>'GHG Inventory CO2 emissions'!H93*'Global Warming Potential'!$C$4+'GHG Inventory CH4 emissions'!H93*'Global Warming Potential'!$C$5+'GHG Inventory N2O emissions'!H93*'Global Warming Potential'!$C$6+'GHG Inventory HFC emissions'!H93</f>
        <v>0</v>
      </c>
      <c r="I93" s="11">
        <f>'GHG Inventory CO2 emissions'!I93*'Global Warming Potential'!$C$4+'GHG Inventory CH4 emissions'!I93*'Global Warming Potential'!$C$5+'GHG Inventory N2O emissions'!I93*'Global Warming Potential'!$C$6+'GHG Inventory HFC emissions'!I93</f>
        <v>0</v>
      </c>
      <c r="J93" s="11">
        <f>'GHG Inventory CO2 emissions'!J93*'Global Warming Potential'!$C$4+'GHG Inventory CH4 emissions'!J93*'Global Warming Potential'!$C$5+'GHG Inventory N2O emissions'!J93*'Global Warming Potential'!$C$6+'GHG Inventory HFC emissions'!J93</f>
        <v>0</v>
      </c>
      <c r="K93" s="11">
        <f>'GHG Inventory CO2 emissions'!K93*'Global Warming Potential'!$C$4+'GHG Inventory CH4 emissions'!K93*'Global Warming Potential'!$C$5+'GHG Inventory N2O emissions'!K93*'Global Warming Potential'!$C$6+'GHG Inventory HFC emissions'!K93</f>
        <v>0</v>
      </c>
      <c r="L93" s="11">
        <f>'GHG Inventory CO2 emissions'!L93*'Global Warming Potential'!$C$4+'GHG Inventory CH4 emissions'!L93*'Global Warming Potential'!$C$5+'GHG Inventory N2O emissions'!L93*'Global Warming Potential'!$C$6+'GHG Inventory HFC emissions'!L93</f>
        <v>0</v>
      </c>
      <c r="M93" s="11">
        <f>'GHG Inventory CO2 emissions'!M93*'Global Warming Potential'!$C$4+'GHG Inventory CH4 emissions'!M93*'Global Warming Potential'!$C$5+'GHG Inventory N2O emissions'!M93*'Global Warming Potential'!$C$6+'GHG Inventory HFC emissions'!M93</f>
        <v>0</v>
      </c>
      <c r="N93" s="11">
        <f>'GHG Inventory CO2 emissions'!N93*'Global Warming Potential'!$C$4+'GHG Inventory CH4 emissions'!N93*'Global Warming Potential'!$C$5+'GHG Inventory N2O emissions'!N93*'Global Warming Potential'!$C$6+'GHG Inventory HFC emissions'!N93</f>
        <v>0</v>
      </c>
      <c r="O93" s="11">
        <f>'GHG Inventory CO2 emissions'!O93*'Global Warming Potential'!$C$4+'GHG Inventory CH4 emissions'!O93*'Global Warming Potential'!$C$5+'GHG Inventory N2O emissions'!O93*'Global Warming Potential'!$C$6+'GHG Inventory HFC emissions'!O93</f>
        <v>0</v>
      </c>
      <c r="P93" s="11">
        <f>'GHG Inventory CO2 emissions'!P93*'Global Warming Potential'!$C$4+'GHG Inventory CH4 emissions'!P93*'Global Warming Potential'!$C$5+'GHG Inventory N2O emissions'!P93*'Global Warming Potential'!$C$6+'GHG Inventory HFC emissions'!P93</f>
        <v>0</v>
      </c>
      <c r="Q93" s="11">
        <f>'GHG Inventory CO2 emissions'!Q93*'Global Warming Potential'!$C$4+'GHG Inventory CH4 emissions'!Q93*'Global Warming Potential'!$C$5+'GHG Inventory N2O emissions'!Q93*'Global Warming Potential'!$C$6+'GHG Inventory HFC emissions'!Q93</f>
        <v>0</v>
      </c>
      <c r="R93" s="11">
        <f>'GHG Inventory CO2 emissions'!R93*'Global Warming Potential'!$C$4+'GHG Inventory CH4 emissions'!R93*'Global Warming Potential'!$C$5+'GHG Inventory N2O emissions'!R93*'Global Warming Potential'!$C$6+'GHG Inventory HFC emissions'!R93</f>
        <v>0</v>
      </c>
      <c r="S93" s="11">
        <f>'GHG Inventory CO2 emissions'!S93*'Global Warming Potential'!$C$4+'GHG Inventory CH4 emissions'!S93*'Global Warming Potential'!$C$5+'GHG Inventory N2O emissions'!S93*'Global Warming Potential'!$C$6+'GHG Inventory HFC emissions'!S93</f>
        <v>0</v>
      </c>
    </row>
    <row r="94" spans="2:20" x14ac:dyDescent="0.35">
      <c r="B94" s="5" t="s">
        <v>61</v>
      </c>
      <c r="C94" s="12">
        <f>'GHG Inventory CO2 emissions'!C94*'Global Warming Potential'!$C$4+'GHG Inventory CH4 emissions'!C94*'Global Warming Potential'!$C$5+'GHG Inventory N2O emissions'!C94*'Global Warming Potential'!$C$6+'GHG Inventory HFC emissions'!C94</f>
        <v>0</v>
      </c>
      <c r="D94" s="12">
        <f>'GHG Inventory CO2 emissions'!D94*'Global Warming Potential'!$C$4+'GHG Inventory CH4 emissions'!D94*'Global Warming Potential'!$C$5+'GHG Inventory N2O emissions'!D94*'Global Warming Potential'!$C$6+'GHG Inventory HFC emissions'!D94</f>
        <v>0</v>
      </c>
      <c r="E94" s="12">
        <f>'GHG Inventory CO2 emissions'!E94*'Global Warming Potential'!$C$4+'GHG Inventory CH4 emissions'!E94*'Global Warming Potential'!$C$5+'GHG Inventory N2O emissions'!E94*'Global Warming Potential'!$C$6+'GHG Inventory HFC emissions'!E94</f>
        <v>0</v>
      </c>
      <c r="F94" s="12">
        <f>'GHG Inventory CO2 emissions'!F94*'Global Warming Potential'!$C$4+'GHG Inventory CH4 emissions'!F94*'Global Warming Potential'!$C$5+'GHG Inventory N2O emissions'!F94*'Global Warming Potential'!$C$6+'GHG Inventory HFC emissions'!F94</f>
        <v>0</v>
      </c>
      <c r="G94" s="12">
        <f>'GHG Inventory CO2 emissions'!G94*'Global Warming Potential'!$C$4+'GHG Inventory CH4 emissions'!G94*'Global Warming Potential'!$C$5+'GHG Inventory N2O emissions'!G94*'Global Warming Potential'!$C$6+'GHG Inventory HFC emissions'!G94</f>
        <v>0</v>
      </c>
      <c r="H94" s="12">
        <f>'GHG Inventory CO2 emissions'!H94*'Global Warming Potential'!$C$4+'GHG Inventory CH4 emissions'!H94*'Global Warming Potential'!$C$5+'GHG Inventory N2O emissions'!H94*'Global Warming Potential'!$C$6+'GHG Inventory HFC emissions'!H94</f>
        <v>0</v>
      </c>
      <c r="I94" s="12">
        <f>'GHG Inventory CO2 emissions'!I94*'Global Warming Potential'!$C$4+'GHG Inventory CH4 emissions'!I94*'Global Warming Potential'!$C$5+'GHG Inventory N2O emissions'!I94*'Global Warming Potential'!$C$6+'GHG Inventory HFC emissions'!I94</f>
        <v>0</v>
      </c>
      <c r="J94" s="12">
        <f>'GHG Inventory CO2 emissions'!J94*'Global Warming Potential'!$C$4+'GHG Inventory CH4 emissions'!J94*'Global Warming Potential'!$C$5+'GHG Inventory N2O emissions'!J94*'Global Warming Potential'!$C$6+'GHG Inventory HFC emissions'!J94</f>
        <v>0</v>
      </c>
      <c r="K94" s="12">
        <f>'GHG Inventory CO2 emissions'!K94*'Global Warming Potential'!$C$4+'GHG Inventory CH4 emissions'!K94*'Global Warming Potential'!$C$5+'GHG Inventory N2O emissions'!K94*'Global Warming Potential'!$C$6+'GHG Inventory HFC emissions'!K94</f>
        <v>0</v>
      </c>
      <c r="L94" s="12">
        <f>'GHG Inventory CO2 emissions'!L94*'Global Warming Potential'!$C$4+'GHG Inventory CH4 emissions'!L94*'Global Warming Potential'!$C$5+'GHG Inventory N2O emissions'!L94*'Global Warming Potential'!$C$6+'GHG Inventory HFC emissions'!L94</f>
        <v>0</v>
      </c>
      <c r="M94" s="12">
        <f>'GHG Inventory CO2 emissions'!M94*'Global Warming Potential'!$C$4+'GHG Inventory CH4 emissions'!M94*'Global Warming Potential'!$C$5+'GHG Inventory N2O emissions'!M94*'Global Warming Potential'!$C$6+'GHG Inventory HFC emissions'!M94</f>
        <v>0</v>
      </c>
      <c r="N94" s="12">
        <f>'GHG Inventory CO2 emissions'!N94*'Global Warming Potential'!$C$4+'GHG Inventory CH4 emissions'!N94*'Global Warming Potential'!$C$5+'GHG Inventory N2O emissions'!N94*'Global Warming Potential'!$C$6+'GHG Inventory HFC emissions'!N94</f>
        <v>0</v>
      </c>
      <c r="O94" s="12">
        <f>'GHG Inventory CO2 emissions'!O94*'Global Warming Potential'!$C$4+'GHG Inventory CH4 emissions'!O94*'Global Warming Potential'!$C$5+'GHG Inventory N2O emissions'!O94*'Global Warming Potential'!$C$6+'GHG Inventory HFC emissions'!O94</f>
        <v>0</v>
      </c>
      <c r="P94" s="12">
        <f>'GHG Inventory CO2 emissions'!P94*'Global Warming Potential'!$C$4+'GHG Inventory CH4 emissions'!P94*'Global Warming Potential'!$C$5+'GHG Inventory N2O emissions'!P94*'Global Warming Potential'!$C$6+'GHG Inventory HFC emissions'!P94</f>
        <v>0</v>
      </c>
      <c r="Q94" s="12">
        <f>'GHG Inventory CO2 emissions'!Q94*'Global Warming Potential'!$C$4+'GHG Inventory CH4 emissions'!Q94*'Global Warming Potential'!$C$5+'GHG Inventory N2O emissions'!Q94*'Global Warming Potential'!$C$6+'GHG Inventory HFC emissions'!Q94</f>
        <v>0</v>
      </c>
      <c r="R94" s="12">
        <f>'GHG Inventory CO2 emissions'!R94*'Global Warming Potential'!$C$4+'GHG Inventory CH4 emissions'!R94*'Global Warming Potential'!$C$5+'GHG Inventory N2O emissions'!R94*'Global Warming Potential'!$C$6+'GHG Inventory HFC emissions'!R94</f>
        <v>0</v>
      </c>
      <c r="S94" s="12">
        <f>'GHG Inventory CO2 emissions'!S94*'Global Warming Potential'!$C$4+'GHG Inventory CH4 emissions'!S94*'Global Warming Potential'!$C$5+'GHG Inventory N2O emissions'!S94*'Global Warming Potential'!$C$6+'GHG Inventory HFC emissions'!S94</f>
        <v>0</v>
      </c>
    </row>
    <row r="95" spans="2:20" x14ac:dyDescent="0.35">
      <c r="B95" s="5" t="s">
        <v>62</v>
      </c>
      <c r="C95" s="12">
        <f>'GHG Inventory CO2 emissions'!C95*'Global Warming Potential'!$C$4+'GHG Inventory CH4 emissions'!C95*'Global Warming Potential'!$C$5+'GHG Inventory N2O emissions'!C95*'Global Warming Potential'!$C$6+'GHG Inventory HFC emissions'!C95</f>
        <v>0</v>
      </c>
      <c r="D95" s="12">
        <f>'GHG Inventory CO2 emissions'!D95*'Global Warming Potential'!$C$4+'GHG Inventory CH4 emissions'!D95*'Global Warming Potential'!$C$5+'GHG Inventory N2O emissions'!D95*'Global Warming Potential'!$C$6+'GHG Inventory HFC emissions'!D95</f>
        <v>0</v>
      </c>
      <c r="E95" s="12">
        <f>'GHG Inventory CO2 emissions'!E95*'Global Warming Potential'!$C$4+'GHG Inventory CH4 emissions'!E95*'Global Warming Potential'!$C$5+'GHG Inventory N2O emissions'!E95*'Global Warming Potential'!$C$6+'GHG Inventory HFC emissions'!E95</f>
        <v>0</v>
      </c>
      <c r="F95" s="12">
        <f>'GHG Inventory CO2 emissions'!F95*'Global Warming Potential'!$C$4+'GHG Inventory CH4 emissions'!F95*'Global Warming Potential'!$C$5+'GHG Inventory N2O emissions'!F95*'Global Warming Potential'!$C$6+'GHG Inventory HFC emissions'!F95</f>
        <v>0</v>
      </c>
      <c r="G95" s="12">
        <f>'GHG Inventory CO2 emissions'!G95*'Global Warming Potential'!$C$4+'GHG Inventory CH4 emissions'!G95*'Global Warming Potential'!$C$5+'GHG Inventory N2O emissions'!G95*'Global Warming Potential'!$C$6+'GHG Inventory HFC emissions'!G95</f>
        <v>0</v>
      </c>
      <c r="H95" s="12">
        <f>'GHG Inventory CO2 emissions'!H95*'Global Warming Potential'!$C$4+'GHG Inventory CH4 emissions'!H95*'Global Warming Potential'!$C$5+'GHG Inventory N2O emissions'!H95*'Global Warming Potential'!$C$6+'GHG Inventory HFC emissions'!H95</f>
        <v>0</v>
      </c>
      <c r="I95" s="12">
        <f>'GHG Inventory CO2 emissions'!I95*'Global Warming Potential'!$C$4+'GHG Inventory CH4 emissions'!I95*'Global Warming Potential'!$C$5+'GHG Inventory N2O emissions'!I95*'Global Warming Potential'!$C$6+'GHG Inventory HFC emissions'!I95</f>
        <v>0</v>
      </c>
      <c r="J95" s="12">
        <f>'GHG Inventory CO2 emissions'!J95*'Global Warming Potential'!$C$4+'GHG Inventory CH4 emissions'!J95*'Global Warming Potential'!$C$5+'GHG Inventory N2O emissions'!J95*'Global Warming Potential'!$C$6+'GHG Inventory HFC emissions'!J95</f>
        <v>0</v>
      </c>
      <c r="K95" s="12">
        <f>'GHG Inventory CO2 emissions'!K95*'Global Warming Potential'!$C$4+'GHG Inventory CH4 emissions'!K95*'Global Warming Potential'!$C$5+'GHG Inventory N2O emissions'!K95*'Global Warming Potential'!$C$6+'GHG Inventory HFC emissions'!K95</f>
        <v>0</v>
      </c>
      <c r="L95" s="12">
        <f>'GHG Inventory CO2 emissions'!L95*'Global Warming Potential'!$C$4+'GHG Inventory CH4 emissions'!L95*'Global Warming Potential'!$C$5+'GHG Inventory N2O emissions'!L95*'Global Warming Potential'!$C$6+'GHG Inventory HFC emissions'!L95</f>
        <v>0</v>
      </c>
      <c r="M95" s="12">
        <f>'GHG Inventory CO2 emissions'!M95*'Global Warming Potential'!$C$4+'GHG Inventory CH4 emissions'!M95*'Global Warming Potential'!$C$5+'GHG Inventory N2O emissions'!M95*'Global Warming Potential'!$C$6+'GHG Inventory HFC emissions'!M95</f>
        <v>0</v>
      </c>
      <c r="N95" s="12">
        <f>'GHG Inventory CO2 emissions'!N95*'Global Warming Potential'!$C$4+'GHG Inventory CH4 emissions'!N95*'Global Warming Potential'!$C$5+'GHG Inventory N2O emissions'!N95*'Global Warming Potential'!$C$6+'GHG Inventory HFC emissions'!N95</f>
        <v>0</v>
      </c>
      <c r="O95" s="12">
        <f>'GHG Inventory CO2 emissions'!O95*'Global Warming Potential'!$C$4+'GHG Inventory CH4 emissions'!O95*'Global Warming Potential'!$C$5+'GHG Inventory N2O emissions'!O95*'Global Warming Potential'!$C$6+'GHG Inventory HFC emissions'!O95</f>
        <v>0</v>
      </c>
      <c r="P95" s="12">
        <f>'GHG Inventory CO2 emissions'!P95*'Global Warming Potential'!$C$4+'GHG Inventory CH4 emissions'!P95*'Global Warming Potential'!$C$5+'GHG Inventory N2O emissions'!P95*'Global Warming Potential'!$C$6+'GHG Inventory HFC emissions'!P95</f>
        <v>0</v>
      </c>
      <c r="Q95" s="12">
        <f>'GHG Inventory CO2 emissions'!Q95*'Global Warming Potential'!$C$4+'GHG Inventory CH4 emissions'!Q95*'Global Warming Potential'!$C$5+'GHG Inventory N2O emissions'!Q95*'Global Warming Potential'!$C$6+'GHG Inventory HFC emissions'!Q95</f>
        <v>0</v>
      </c>
      <c r="R95" s="12">
        <f>'GHG Inventory CO2 emissions'!R95*'Global Warming Potential'!$C$4+'GHG Inventory CH4 emissions'!R95*'Global Warming Potential'!$C$5+'GHG Inventory N2O emissions'!R95*'Global Warming Potential'!$C$6+'GHG Inventory HFC emissions'!R95</f>
        <v>0</v>
      </c>
      <c r="S95" s="12">
        <f>'GHG Inventory CO2 emissions'!S95*'Global Warming Potential'!$C$4+'GHG Inventory CH4 emissions'!S95*'Global Warming Potential'!$C$5+'GHG Inventory N2O emissions'!S95*'Global Warming Potential'!$C$6+'GHG Inventory HFC emissions'!S95</f>
        <v>0</v>
      </c>
    </row>
    <row r="96" spans="2:20" x14ac:dyDescent="0.35">
      <c r="B96" s="5" t="s">
        <v>63</v>
      </c>
      <c r="C96" s="12">
        <f>'GHG Inventory CO2 emissions'!C96*'Global Warming Potential'!$C$4+'GHG Inventory CH4 emissions'!C96*'Global Warming Potential'!$C$5+'GHG Inventory N2O emissions'!C96*'Global Warming Potential'!$C$6+'GHG Inventory HFC emissions'!C96</f>
        <v>0</v>
      </c>
      <c r="D96" s="12">
        <f>'GHG Inventory CO2 emissions'!D96*'Global Warming Potential'!$C$4+'GHG Inventory CH4 emissions'!D96*'Global Warming Potential'!$C$5+'GHG Inventory N2O emissions'!D96*'Global Warming Potential'!$C$6+'GHG Inventory HFC emissions'!D96</f>
        <v>0</v>
      </c>
      <c r="E96" s="12">
        <f>'GHG Inventory CO2 emissions'!E96*'Global Warming Potential'!$C$4+'GHG Inventory CH4 emissions'!E96*'Global Warming Potential'!$C$5+'GHG Inventory N2O emissions'!E96*'Global Warming Potential'!$C$6+'GHG Inventory HFC emissions'!E96</f>
        <v>0</v>
      </c>
      <c r="F96" s="12">
        <f>'GHG Inventory CO2 emissions'!F96*'Global Warming Potential'!$C$4+'GHG Inventory CH4 emissions'!F96*'Global Warming Potential'!$C$5+'GHG Inventory N2O emissions'!F96*'Global Warming Potential'!$C$6+'GHG Inventory HFC emissions'!F96</f>
        <v>0</v>
      </c>
      <c r="G96" s="12">
        <f>'GHG Inventory CO2 emissions'!G96*'Global Warming Potential'!$C$4+'GHG Inventory CH4 emissions'!G96*'Global Warming Potential'!$C$5+'GHG Inventory N2O emissions'!G96*'Global Warming Potential'!$C$6+'GHG Inventory HFC emissions'!G96</f>
        <v>0</v>
      </c>
      <c r="H96" s="12">
        <f>'GHG Inventory CO2 emissions'!H96*'Global Warming Potential'!$C$4+'GHG Inventory CH4 emissions'!H96*'Global Warming Potential'!$C$5+'GHG Inventory N2O emissions'!H96*'Global Warming Potential'!$C$6+'GHG Inventory HFC emissions'!H96</f>
        <v>0</v>
      </c>
      <c r="I96" s="12">
        <f>'GHG Inventory CO2 emissions'!I96*'Global Warming Potential'!$C$4+'GHG Inventory CH4 emissions'!I96*'Global Warming Potential'!$C$5+'GHG Inventory N2O emissions'!I96*'Global Warming Potential'!$C$6+'GHG Inventory HFC emissions'!I96</f>
        <v>0</v>
      </c>
      <c r="J96" s="12">
        <f>'GHG Inventory CO2 emissions'!J96*'Global Warming Potential'!$C$4+'GHG Inventory CH4 emissions'!J96*'Global Warming Potential'!$C$5+'GHG Inventory N2O emissions'!J96*'Global Warming Potential'!$C$6+'GHG Inventory HFC emissions'!J96</f>
        <v>0</v>
      </c>
      <c r="K96" s="12">
        <f>'GHG Inventory CO2 emissions'!K96*'Global Warming Potential'!$C$4+'GHG Inventory CH4 emissions'!K96*'Global Warming Potential'!$C$5+'GHG Inventory N2O emissions'!K96*'Global Warming Potential'!$C$6+'GHG Inventory HFC emissions'!K96</f>
        <v>0</v>
      </c>
      <c r="L96" s="12">
        <f>'GHG Inventory CO2 emissions'!L96*'Global Warming Potential'!$C$4+'GHG Inventory CH4 emissions'!L96*'Global Warming Potential'!$C$5+'GHG Inventory N2O emissions'!L96*'Global Warming Potential'!$C$6+'GHG Inventory HFC emissions'!L96</f>
        <v>0</v>
      </c>
      <c r="M96" s="12">
        <f>'GHG Inventory CO2 emissions'!M96*'Global Warming Potential'!$C$4+'GHG Inventory CH4 emissions'!M96*'Global Warming Potential'!$C$5+'GHG Inventory N2O emissions'!M96*'Global Warming Potential'!$C$6+'GHG Inventory HFC emissions'!M96</f>
        <v>0</v>
      </c>
      <c r="N96" s="12">
        <f>'GHG Inventory CO2 emissions'!N96*'Global Warming Potential'!$C$4+'GHG Inventory CH4 emissions'!N96*'Global Warming Potential'!$C$5+'GHG Inventory N2O emissions'!N96*'Global Warming Potential'!$C$6+'GHG Inventory HFC emissions'!N96</f>
        <v>0</v>
      </c>
      <c r="O96" s="12">
        <f>'GHG Inventory CO2 emissions'!O96*'Global Warming Potential'!$C$4+'GHG Inventory CH4 emissions'!O96*'Global Warming Potential'!$C$5+'GHG Inventory N2O emissions'!O96*'Global Warming Potential'!$C$6+'GHG Inventory HFC emissions'!O96</f>
        <v>0</v>
      </c>
      <c r="P96" s="12">
        <f>'GHG Inventory CO2 emissions'!P96*'Global Warming Potential'!$C$4+'GHG Inventory CH4 emissions'!P96*'Global Warming Potential'!$C$5+'GHG Inventory N2O emissions'!P96*'Global Warming Potential'!$C$6+'GHG Inventory HFC emissions'!P96</f>
        <v>0</v>
      </c>
      <c r="Q96" s="12">
        <f>'GHG Inventory CO2 emissions'!Q96*'Global Warming Potential'!$C$4+'GHG Inventory CH4 emissions'!Q96*'Global Warming Potential'!$C$5+'GHG Inventory N2O emissions'!Q96*'Global Warming Potential'!$C$6+'GHG Inventory HFC emissions'!Q96</f>
        <v>0</v>
      </c>
      <c r="R96" s="12">
        <f>'GHG Inventory CO2 emissions'!R96*'Global Warming Potential'!$C$4+'GHG Inventory CH4 emissions'!R96*'Global Warming Potential'!$C$5+'GHG Inventory N2O emissions'!R96*'Global Warming Potential'!$C$6+'GHG Inventory HFC emissions'!R96</f>
        <v>0</v>
      </c>
      <c r="S96" s="12">
        <f>'GHG Inventory CO2 emissions'!S96*'Global Warming Potential'!$C$4+'GHG Inventory CH4 emissions'!S96*'Global Warming Potential'!$C$5+'GHG Inventory N2O emissions'!S96*'Global Warming Potential'!$C$6+'GHG Inventory HFC emissions'!S96</f>
        <v>0</v>
      </c>
    </row>
    <row r="97" spans="2:21" x14ac:dyDescent="0.35">
      <c r="B97" s="5" t="s">
        <v>64</v>
      </c>
      <c r="C97" s="12">
        <f>'GHG Inventory CO2 emissions'!C97*'Global Warming Potential'!$C$4+'GHG Inventory CH4 emissions'!C97*'Global Warming Potential'!$C$5+'GHG Inventory N2O emissions'!C97*'Global Warming Potential'!$C$6+'GHG Inventory HFC emissions'!C97</f>
        <v>0</v>
      </c>
      <c r="D97" s="12">
        <f>'GHG Inventory CO2 emissions'!D97*'Global Warming Potential'!$C$4+'GHG Inventory CH4 emissions'!D97*'Global Warming Potential'!$C$5+'GHG Inventory N2O emissions'!D97*'Global Warming Potential'!$C$6+'GHG Inventory HFC emissions'!D97</f>
        <v>0</v>
      </c>
      <c r="E97" s="12">
        <f>'GHG Inventory CO2 emissions'!E97*'Global Warming Potential'!$C$4+'GHG Inventory CH4 emissions'!E97*'Global Warming Potential'!$C$5+'GHG Inventory N2O emissions'!E97*'Global Warming Potential'!$C$6+'GHG Inventory HFC emissions'!E97</f>
        <v>0</v>
      </c>
      <c r="F97" s="12">
        <f>'GHG Inventory CO2 emissions'!F97*'Global Warming Potential'!$C$4+'GHG Inventory CH4 emissions'!F97*'Global Warming Potential'!$C$5+'GHG Inventory N2O emissions'!F97*'Global Warming Potential'!$C$6+'GHG Inventory HFC emissions'!F97</f>
        <v>0</v>
      </c>
      <c r="G97" s="12">
        <f>'GHG Inventory CO2 emissions'!G97*'Global Warming Potential'!$C$4+'GHG Inventory CH4 emissions'!G97*'Global Warming Potential'!$C$5+'GHG Inventory N2O emissions'!G97*'Global Warming Potential'!$C$6+'GHG Inventory HFC emissions'!G97</f>
        <v>0</v>
      </c>
      <c r="H97" s="12">
        <f>'GHG Inventory CO2 emissions'!H97*'Global Warming Potential'!$C$4+'GHG Inventory CH4 emissions'!H97*'Global Warming Potential'!$C$5+'GHG Inventory N2O emissions'!H97*'Global Warming Potential'!$C$6+'GHG Inventory HFC emissions'!H97</f>
        <v>0</v>
      </c>
      <c r="I97" s="12">
        <f>'GHG Inventory CO2 emissions'!I97*'Global Warming Potential'!$C$4+'GHG Inventory CH4 emissions'!I97*'Global Warming Potential'!$C$5+'GHG Inventory N2O emissions'!I97*'Global Warming Potential'!$C$6+'GHG Inventory HFC emissions'!I97</f>
        <v>0</v>
      </c>
      <c r="J97" s="12">
        <f>'GHG Inventory CO2 emissions'!J97*'Global Warming Potential'!$C$4+'GHG Inventory CH4 emissions'!J97*'Global Warming Potential'!$C$5+'GHG Inventory N2O emissions'!J97*'Global Warming Potential'!$C$6+'GHG Inventory HFC emissions'!J97</f>
        <v>0</v>
      </c>
      <c r="K97" s="12">
        <f>'GHG Inventory CO2 emissions'!K97*'Global Warming Potential'!$C$4+'GHG Inventory CH4 emissions'!K97*'Global Warming Potential'!$C$5+'GHG Inventory N2O emissions'!K97*'Global Warming Potential'!$C$6+'GHG Inventory HFC emissions'!K97</f>
        <v>0</v>
      </c>
      <c r="L97" s="12">
        <f>'GHG Inventory CO2 emissions'!L97*'Global Warming Potential'!$C$4+'GHG Inventory CH4 emissions'!L97*'Global Warming Potential'!$C$5+'GHG Inventory N2O emissions'!L97*'Global Warming Potential'!$C$6+'GHG Inventory HFC emissions'!L97</f>
        <v>0</v>
      </c>
      <c r="M97" s="12">
        <f>'GHG Inventory CO2 emissions'!M97*'Global Warming Potential'!$C$4+'GHG Inventory CH4 emissions'!M97*'Global Warming Potential'!$C$5+'GHG Inventory N2O emissions'!M97*'Global Warming Potential'!$C$6+'GHG Inventory HFC emissions'!M97</f>
        <v>0</v>
      </c>
      <c r="N97" s="12">
        <f>'GHG Inventory CO2 emissions'!N97*'Global Warming Potential'!$C$4+'GHG Inventory CH4 emissions'!N97*'Global Warming Potential'!$C$5+'GHG Inventory N2O emissions'!N97*'Global Warming Potential'!$C$6+'GHG Inventory HFC emissions'!N97</f>
        <v>0</v>
      </c>
      <c r="O97" s="12">
        <f>'GHG Inventory CO2 emissions'!O97*'Global Warming Potential'!$C$4+'GHG Inventory CH4 emissions'!O97*'Global Warming Potential'!$C$5+'GHG Inventory N2O emissions'!O97*'Global Warming Potential'!$C$6+'GHG Inventory HFC emissions'!O97</f>
        <v>0</v>
      </c>
      <c r="P97" s="12">
        <f>'GHG Inventory CO2 emissions'!P97*'Global Warming Potential'!$C$4+'GHG Inventory CH4 emissions'!P97*'Global Warming Potential'!$C$5+'GHG Inventory N2O emissions'!P97*'Global Warming Potential'!$C$6+'GHG Inventory HFC emissions'!P97</f>
        <v>0</v>
      </c>
      <c r="Q97" s="12">
        <f>'GHG Inventory CO2 emissions'!Q97*'Global Warming Potential'!$C$4+'GHG Inventory CH4 emissions'!Q97*'Global Warming Potential'!$C$5+'GHG Inventory N2O emissions'!Q97*'Global Warming Potential'!$C$6+'GHG Inventory HFC emissions'!Q97</f>
        <v>0</v>
      </c>
      <c r="R97" s="12">
        <f>'GHG Inventory CO2 emissions'!R97*'Global Warming Potential'!$C$4+'GHG Inventory CH4 emissions'!R97*'Global Warming Potential'!$C$5+'GHG Inventory N2O emissions'!R97*'Global Warming Potential'!$C$6+'GHG Inventory HFC emissions'!R97</f>
        <v>0</v>
      </c>
      <c r="S97" s="12">
        <f>'GHG Inventory CO2 emissions'!S97*'Global Warming Potential'!$C$4+'GHG Inventory CH4 emissions'!S97*'Global Warming Potential'!$C$5+'GHG Inventory N2O emissions'!S97*'Global Warming Potential'!$C$6+'GHG Inventory HFC emissions'!S97</f>
        <v>0</v>
      </c>
    </row>
    <row r="98" spans="2:21" s="1" customFormat="1" x14ac:dyDescent="0.35">
      <c r="B98" s="4" t="s">
        <v>65</v>
      </c>
      <c r="C98" s="11">
        <f>'GHG Inventory CO2 emissions'!C98*'Global Warming Potential'!$C$4+'GHG Inventory CH4 emissions'!C98*'Global Warming Potential'!$C$5+'GHG Inventory N2O emissions'!C98*'Global Warming Potential'!$C$6+'GHG Inventory HFC emissions'!C98</f>
        <v>0</v>
      </c>
      <c r="D98" s="11">
        <f>'GHG Inventory CO2 emissions'!D98*'Global Warming Potential'!$C$4+'GHG Inventory CH4 emissions'!D98*'Global Warming Potential'!$C$5+'GHG Inventory N2O emissions'!D98*'Global Warming Potential'!$C$6+'GHG Inventory HFC emissions'!D98</f>
        <v>0</v>
      </c>
      <c r="E98" s="11">
        <f>'GHG Inventory CO2 emissions'!E98*'Global Warming Potential'!$C$4+'GHG Inventory CH4 emissions'!E98*'Global Warming Potential'!$C$5+'GHG Inventory N2O emissions'!E98*'Global Warming Potential'!$C$6+'GHG Inventory HFC emissions'!E98</f>
        <v>0</v>
      </c>
      <c r="F98" s="11">
        <f>'GHG Inventory CO2 emissions'!F98*'Global Warming Potential'!$C$4+'GHG Inventory CH4 emissions'!F98*'Global Warming Potential'!$C$5+'GHG Inventory N2O emissions'!F98*'Global Warming Potential'!$C$6+'GHG Inventory HFC emissions'!F98</f>
        <v>0</v>
      </c>
      <c r="G98" s="11">
        <f>'GHG Inventory CO2 emissions'!G98*'Global Warming Potential'!$C$4+'GHG Inventory CH4 emissions'!G98*'Global Warming Potential'!$C$5+'GHG Inventory N2O emissions'!G98*'Global Warming Potential'!$C$6+'GHG Inventory HFC emissions'!G98</f>
        <v>0</v>
      </c>
      <c r="H98" s="11">
        <f>'GHG Inventory CO2 emissions'!H98*'Global Warming Potential'!$C$4+'GHG Inventory CH4 emissions'!H98*'Global Warming Potential'!$C$5+'GHG Inventory N2O emissions'!H98*'Global Warming Potential'!$C$6+'GHG Inventory HFC emissions'!H98</f>
        <v>0</v>
      </c>
      <c r="I98" s="11">
        <f>'GHG Inventory CO2 emissions'!I98*'Global Warming Potential'!$C$4+'GHG Inventory CH4 emissions'!I98*'Global Warming Potential'!$C$5+'GHG Inventory N2O emissions'!I98*'Global Warming Potential'!$C$6+'GHG Inventory HFC emissions'!I98</f>
        <v>0</v>
      </c>
      <c r="J98" s="11">
        <f>'GHG Inventory CO2 emissions'!J98*'Global Warming Potential'!$C$4+'GHG Inventory CH4 emissions'!J98*'Global Warming Potential'!$C$5+'GHG Inventory N2O emissions'!J98*'Global Warming Potential'!$C$6+'GHG Inventory HFC emissions'!J98</f>
        <v>0</v>
      </c>
      <c r="K98" s="11">
        <f>'GHG Inventory CO2 emissions'!K98*'Global Warming Potential'!$C$4+'GHG Inventory CH4 emissions'!K98*'Global Warming Potential'!$C$5+'GHG Inventory N2O emissions'!K98*'Global Warming Potential'!$C$6+'GHG Inventory HFC emissions'!K98</f>
        <v>0</v>
      </c>
      <c r="L98" s="11">
        <f>'GHG Inventory CO2 emissions'!L98*'Global Warming Potential'!$C$4+'GHG Inventory CH4 emissions'!L98*'Global Warming Potential'!$C$5+'GHG Inventory N2O emissions'!L98*'Global Warming Potential'!$C$6+'GHG Inventory HFC emissions'!L98</f>
        <v>0</v>
      </c>
      <c r="M98" s="11">
        <f>'GHG Inventory CO2 emissions'!M98*'Global Warming Potential'!$C$4+'GHG Inventory CH4 emissions'!M98*'Global Warming Potential'!$C$5+'GHG Inventory N2O emissions'!M98*'Global Warming Potential'!$C$6+'GHG Inventory HFC emissions'!M98</f>
        <v>0</v>
      </c>
      <c r="N98" s="11">
        <f>'GHG Inventory CO2 emissions'!N98*'Global Warming Potential'!$C$4+'GHG Inventory CH4 emissions'!N98*'Global Warming Potential'!$C$5+'GHG Inventory N2O emissions'!N98*'Global Warming Potential'!$C$6+'GHG Inventory HFC emissions'!N98</f>
        <v>0</v>
      </c>
      <c r="O98" s="11">
        <f>'GHG Inventory CO2 emissions'!O98*'Global Warming Potential'!$C$4+'GHG Inventory CH4 emissions'!O98*'Global Warming Potential'!$C$5+'GHG Inventory N2O emissions'!O98*'Global Warming Potential'!$C$6+'GHG Inventory HFC emissions'!O98</f>
        <v>0</v>
      </c>
      <c r="P98" s="11">
        <f>'GHG Inventory CO2 emissions'!P98*'Global Warming Potential'!$C$4+'GHG Inventory CH4 emissions'!P98*'Global Warming Potential'!$C$5+'GHG Inventory N2O emissions'!P98*'Global Warming Potential'!$C$6+'GHG Inventory HFC emissions'!P98</f>
        <v>0</v>
      </c>
      <c r="Q98" s="11">
        <f>'GHG Inventory CO2 emissions'!Q98*'Global Warming Potential'!$C$4+'GHG Inventory CH4 emissions'!Q98*'Global Warming Potential'!$C$5+'GHG Inventory N2O emissions'!Q98*'Global Warming Potential'!$C$6+'GHG Inventory HFC emissions'!Q98</f>
        <v>0</v>
      </c>
      <c r="R98" s="11">
        <f>'GHG Inventory CO2 emissions'!R98*'Global Warming Potential'!$C$4+'GHG Inventory CH4 emissions'!R98*'Global Warming Potential'!$C$5+'GHG Inventory N2O emissions'!R98*'Global Warming Potential'!$C$6+'GHG Inventory HFC emissions'!R98</f>
        <v>0</v>
      </c>
      <c r="S98" s="11">
        <f>'GHG Inventory CO2 emissions'!S98*'Global Warming Potential'!$C$4+'GHG Inventory CH4 emissions'!S98*'Global Warming Potential'!$C$5+'GHG Inventory N2O emissions'!S98*'Global Warming Potential'!$C$6+'GHG Inventory HFC emissions'!S98</f>
        <v>0</v>
      </c>
    </row>
    <row r="99" spans="2:21" x14ac:dyDescent="0.35">
      <c r="B99" s="5" t="s">
        <v>66</v>
      </c>
      <c r="C99" s="12">
        <f>'GHG Inventory CO2 emissions'!C99*'Global Warming Potential'!$C$4+'GHG Inventory CH4 emissions'!C99*'Global Warming Potential'!$C$5+'GHG Inventory N2O emissions'!C99*'Global Warming Potential'!$C$6+'GHG Inventory HFC emissions'!C99</f>
        <v>0</v>
      </c>
      <c r="D99" s="12">
        <f>'GHG Inventory CO2 emissions'!D99*'Global Warming Potential'!$C$4+'GHG Inventory CH4 emissions'!D99*'Global Warming Potential'!$C$5+'GHG Inventory N2O emissions'!D99*'Global Warming Potential'!$C$6+'GHG Inventory HFC emissions'!D99</f>
        <v>0</v>
      </c>
      <c r="E99" s="12">
        <f>'GHG Inventory CO2 emissions'!E99*'Global Warming Potential'!$C$4+'GHG Inventory CH4 emissions'!E99*'Global Warming Potential'!$C$5+'GHG Inventory N2O emissions'!E99*'Global Warming Potential'!$C$6+'GHG Inventory HFC emissions'!E99</f>
        <v>0</v>
      </c>
      <c r="F99" s="12">
        <f>'GHG Inventory CO2 emissions'!F99*'Global Warming Potential'!$C$4+'GHG Inventory CH4 emissions'!F99*'Global Warming Potential'!$C$5+'GHG Inventory N2O emissions'!F99*'Global Warming Potential'!$C$6+'GHG Inventory HFC emissions'!F99</f>
        <v>0</v>
      </c>
      <c r="G99" s="12">
        <f>'GHG Inventory CO2 emissions'!G99*'Global Warming Potential'!$C$4+'GHG Inventory CH4 emissions'!G99*'Global Warming Potential'!$C$5+'GHG Inventory N2O emissions'!G99*'Global Warming Potential'!$C$6+'GHG Inventory HFC emissions'!G99</f>
        <v>0</v>
      </c>
      <c r="H99" s="12">
        <f>'GHG Inventory CO2 emissions'!H99*'Global Warming Potential'!$C$4+'GHG Inventory CH4 emissions'!H99*'Global Warming Potential'!$C$5+'GHG Inventory N2O emissions'!H99*'Global Warming Potential'!$C$6+'GHG Inventory HFC emissions'!H99</f>
        <v>0</v>
      </c>
      <c r="I99" s="12">
        <f>'GHG Inventory CO2 emissions'!I99*'Global Warming Potential'!$C$4+'GHG Inventory CH4 emissions'!I99*'Global Warming Potential'!$C$5+'GHG Inventory N2O emissions'!I99*'Global Warming Potential'!$C$6+'GHG Inventory HFC emissions'!I99</f>
        <v>0</v>
      </c>
      <c r="J99" s="12">
        <f>'GHG Inventory CO2 emissions'!J99*'Global Warming Potential'!$C$4+'GHG Inventory CH4 emissions'!J99*'Global Warming Potential'!$C$5+'GHG Inventory N2O emissions'!J99*'Global Warming Potential'!$C$6+'GHG Inventory HFC emissions'!J99</f>
        <v>0</v>
      </c>
      <c r="K99" s="12">
        <f>'GHG Inventory CO2 emissions'!K99*'Global Warming Potential'!$C$4+'GHG Inventory CH4 emissions'!K99*'Global Warming Potential'!$C$5+'GHG Inventory N2O emissions'!K99*'Global Warming Potential'!$C$6+'GHG Inventory HFC emissions'!K99</f>
        <v>0</v>
      </c>
      <c r="L99" s="12">
        <f>'GHG Inventory CO2 emissions'!L99*'Global Warming Potential'!$C$4+'GHG Inventory CH4 emissions'!L99*'Global Warming Potential'!$C$5+'GHG Inventory N2O emissions'!L99*'Global Warming Potential'!$C$6+'GHG Inventory HFC emissions'!L99</f>
        <v>0</v>
      </c>
      <c r="M99" s="12">
        <f>'GHG Inventory CO2 emissions'!M99*'Global Warming Potential'!$C$4+'GHG Inventory CH4 emissions'!M99*'Global Warming Potential'!$C$5+'GHG Inventory N2O emissions'!M99*'Global Warming Potential'!$C$6+'GHG Inventory HFC emissions'!M99</f>
        <v>0</v>
      </c>
      <c r="N99" s="12">
        <f>'GHG Inventory CO2 emissions'!N99*'Global Warming Potential'!$C$4+'GHG Inventory CH4 emissions'!N99*'Global Warming Potential'!$C$5+'GHG Inventory N2O emissions'!N99*'Global Warming Potential'!$C$6+'GHG Inventory HFC emissions'!N99</f>
        <v>0</v>
      </c>
      <c r="O99" s="12">
        <f>'GHG Inventory CO2 emissions'!O99*'Global Warming Potential'!$C$4+'GHG Inventory CH4 emissions'!O99*'Global Warming Potential'!$C$5+'GHG Inventory N2O emissions'!O99*'Global Warming Potential'!$C$6+'GHG Inventory HFC emissions'!O99</f>
        <v>0</v>
      </c>
      <c r="P99" s="12">
        <f>'GHG Inventory CO2 emissions'!P99*'Global Warming Potential'!$C$4+'GHG Inventory CH4 emissions'!P99*'Global Warming Potential'!$C$5+'GHG Inventory N2O emissions'!P99*'Global Warming Potential'!$C$6+'GHG Inventory HFC emissions'!P99</f>
        <v>0</v>
      </c>
      <c r="Q99" s="12">
        <f>'GHG Inventory CO2 emissions'!Q99*'Global Warming Potential'!$C$4+'GHG Inventory CH4 emissions'!Q99*'Global Warming Potential'!$C$5+'GHG Inventory N2O emissions'!Q99*'Global Warming Potential'!$C$6+'GHG Inventory HFC emissions'!Q99</f>
        <v>0</v>
      </c>
      <c r="R99" s="12">
        <f>'GHG Inventory CO2 emissions'!R99*'Global Warming Potential'!$C$4+'GHG Inventory CH4 emissions'!R99*'Global Warming Potential'!$C$5+'GHG Inventory N2O emissions'!R99*'Global Warming Potential'!$C$6+'GHG Inventory HFC emissions'!R99</f>
        <v>0</v>
      </c>
      <c r="S99" s="12">
        <f>'GHG Inventory CO2 emissions'!S99*'Global Warming Potential'!$C$4+'GHG Inventory CH4 emissions'!S99*'Global Warming Potential'!$C$5+'GHG Inventory N2O emissions'!S99*'Global Warming Potential'!$C$6+'GHG Inventory HFC emissions'!S99</f>
        <v>0</v>
      </c>
    </row>
    <row r="100" spans="2:21" x14ac:dyDescent="0.35">
      <c r="B100" s="5" t="s">
        <v>67</v>
      </c>
      <c r="C100" s="12">
        <f>'GHG Inventory CO2 emissions'!C100*'Global Warming Potential'!$C$4+'GHG Inventory CH4 emissions'!C100*'Global Warming Potential'!$C$5+'GHG Inventory N2O emissions'!C100*'Global Warming Potential'!$C$6+'GHG Inventory HFC emissions'!C100</f>
        <v>0</v>
      </c>
      <c r="D100" s="12">
        <f>'GHG Inventory CO2 emissions'!D100*'Global Warming Potential'!$C$4+'GHG Inventory CH4 emissions'!D100*'Global Warming Potential'!$C$5+'GHG Inventory N2O emissions'!D100*'Global Warming Potential'!$C$6+'GHG Inventory HFC emissions'!D100</f>
        <v>0</v>
      </c>
      <c r="E100" s="12">
        <f>'GHG Inventory CO2 emissions'!E100*'Global Warming Potential'!$C$4+'GHG Inventory CH4 emissions'!E100*'Global Warming Potential'!$C$5+'GHG Inventory N2O emissions'!E100*'Global Warming Potential'!$C$6+'GHG Inventory HFC emissions'!E100</f>
        <v>0</v>
      </c>
      <c r="F100" s="12">
        <f>'GHG Inventory CO2 emissions'!F100*'Global Warming Potential'!$C$4+'GHG Inventory CH4 emissions'!F100*'Global Warming Potential'!$C$5+'GHG Inventory N2O emissions'!F100*'Global Warming Potential'!$C$6+'GHG Inventory HFC emissions'!F100</f>
        <v>0</v>
      </c>
      <c r="G100" s="12">
        <f>'GHG Inventory CO2 emissions'!G100*'Global Warming Potential'!$C$4+'GHG Inventory CH4 emissions'!G100*'Global Warming Potential'!$C$5+'GHG Inventory N2O emissions'!G100*'Global Warming Potential'!$C$6+'GHG Inventory HFC emissions'!G100</f>
        <v>0</v>
      </c>
      <c r="H100" s="12">
        <f>'GHG Inventory CO2 emissions'!H100*'Global Warming Potential'!$C$4+'GHG Inventory CH4 emissions'!H100*'Global Warming Potential'!$C$5+'GHG Inventory N2O emissions'!H100*'Global Warming Potential'!$C$6+'GHG Inventory HFC emissions'!H100</f>
        <v>0</v>
      </c>
      <c r="I100" s="12">
        <f>'GHG Inventory CO2 emissions'!I100*'Global Warming Potential'!$C$4+'GHG Inventory CH4 emissions'!I100*'Global Warming Potential'!$C$5+'GHG Inventory N2O emissions'!I100*'Global Warming Potential'!$C$6+'GHG Inventory HFC emissions'!I100</f>
        <v>0</v>
      </c>
      <c r="J100" s="12">
        <f>'GHG Inventory CO2 emissions'!J100*'Global Warming Potential'!$C$4+'GHG Inventory CH4 emissions'!J100*'Global Warming Potential'!$C$5+'GHG Inventory N2O emissions'!J100*'Global Warming Potential'!$C$6+'GHG Inventory HFC emissions'!J100</f>
        <v>0</v>
      </c>
      <c r="K100" s="12">
        <f>'GHG Inventory CO2 emissions'!K100*'Global Warming Potential'!$C$4+'GHG Inventory CH4 emissions'!K100*'Global Warming Potential'!$C$5+'GHG Inventory N2O emissions'!K100*'Global Warming Potential'!$C$6+'GHG Inventory HFC emissions'!K100</f>
        <v>0</v>
      </c>
      <c r="L100" s="12">
        <f>'GHG Inventory CO2 emissions'!L100*'Global Warming Potential'!$C$4+'GHG Inventory CH4 emissions'!L100*'Global Warming Potential'!$C$5+'GHG Inventory N2O emissions'!L100*'Global Warming Potential'!$C$6+'GHG Inventory HFC emissions'!L100</f>
        <v>0</v>
      </c>
      <c r="M100" s="12">
        <f>'GHG Inventory CO2 emissions'!M100*'Global Warming Potential'!$C$4+'GHG Inventory CH4 emissions'!M100*'Global Warming Potential'!$C$5+'GHG Inventory N2O emissions'!M100*'Global Warming Potential'!$C$6+'GHG Inventory HFC emissions'!M100</f>
        <v>0</v>
      </c>
      <c r="N100" s="12">
        <f>'GHG Inventory CO2 emissions'!N100*'Global Warming Potential'!$C$4+'GHG Inventory CH4 emissions'!N100*'Global Warming Potential'!$C$5+'GHG Inventory N2O emissions'!N100*'Global Warming Potential'!$C$6+'GHG Inventory HFC emissions'!N100</f>
        <v>0</v>
      </c>
      <c r="O100" s="12">
        <f>'GHG Inventory CO2 emissions'!O100*'Global Warming Potential'!$C$4+'GHG Inventory CH4 emissions'!O100*'Global Warming Potential'!$C$5+'GHG Inventory N2O emissions'!O100*'Global Warming Potential'!$C$6+'GHG Inventory HFC emissions'!O100</f>
        <v>0</v>
      </c>
      <c r="P100" s="12">
        <f>'GHG Inventory CO2 emissions'!P100*'Global Warming Potential'!$C$4+'GHG Inventory CH4 emissions'!P100*'Global Warming Potential'!$C$5+'GHG Inventory N2O emissions'!P100*'Global Warming Potential'!$C$6+'GHG Inventory HFC emissions'!P100</f>
        <v>0</v>
      </c>
      <c r="Q100" s="12">
        <f>'GHG Inventory CO2 emissions'!Q100*'Global Warming Potential'!$C$4+'GHG Inventory CH4 emissions'!Q100*'Global Warming Potential'!$C$5+'GHG Inventory N2O emissions'!Q100*'Global Warming Potential'!$C$6+'GHG Inventory HFC emissions'!Q100</f>
        <v>0</v>
      </c>
      <c r="R100" s="12">
        <f>'GHG Inventory CO2 emissions'!R100*'Global Warming Potential'!$C$4+'GHG Inventory CH4 emissions'!R100*'Global Warming Potential'!$C$5+'GHG Inventory N2O emissions'!R100*'Global Warming Potential'!$C$6+'GHG Inventory HFC emissions'!R100</f>
        <v>0</v>
      </c>
      <c r="S100" s="12">
        <f>'GHG Inventory CO2 emissions'!S100*'Global Warming Potential'!$C$4+'GHG Inventory CH4 emissions'!S100*'Global Warming Potential'!$C$5+'GHG Inventory N2O emissions'!S100*'Global Warming Potential'!$C$6+'GHG Inventory HFC emissions'!S100</f>
        <v>0</v>
      </c>
    </row>
    <row r="101" spans="2:21" x14ac:dyDescent="0.35">
      <c r="B101" s="5" t="s">
        <v>68</v>
      </c>
      <c r="C101" s="12">
        <f>'GHG Inventory CO2 emissions'!C101*'Global Warming Potential'!$C$4+'GHG Inventory CH4 emissions'!C101*'Global Warming Potential'!$C$5+'GHG Inventory N2O emissions'!C101*'Global Warming Potential'!$C$6+'GHG Inventory HFC emissions'!C101</f>
        <v>0</v>
      </c>
      <c r="D101" s="12">
        <f>'GHG Inventory CO2 emissions'!D101*'Global Warming Potential'!$C$4+'GHG Inventory CH4 emissions'!D101*'Global Warming Potential'!$C$5+'GHG Inventory N2O emissions'!D101*'Global Warming Potential'!$C$6+'GHG Inventory HFC emissions'!D101</f>
        <v>0</v>
      </c>
      <c r="E101" s="12">
        <f>'GHG Inventory CO2 emissions'!E101*'Global Warming Potential'!$C$4+'GHG Inventory CH4 emissions'!E101*'Global Warming Potential'!$C$5+'GHG Inventory N2O emissions'!E101*'Global Warming Potential'!$C$6+'GHG Inventory HFC emissions'!E101</f>
        <v>0</v>
      </c>
      <c r="F101" s="12">
        <f>'GHG Inventory CO2 emissions'!F101*'Global Warming Potential'!$C$4+'GHG Inventory CH4 emissions'!F101*'Global Warming Potential'!$C$5+'GHG Inventory N2O emissions'!F101*'Global Warming Potential'!$C$6+'GHG Inventory HFC emissions'!F101</f>
        <v>0</v>
      </c>
      <c r="G101" s="12">
        <f>'GHG Inventory CO2 emissions'!G101*'Global Warming Potential'!$C$4+'GHG Inventory CH4 emissions'!G101*'Global Warming Potential'!$C$5+'GHG Inventory N2O emissions'!G101*'Global Warming Potential'!$C$6+'GHG Inventory HFC emissions'!G101</f>
        <v>0</v>
      </c>
      <c r="H101" s="12">
        <f>'GHG Inventory CO2 emissions'!H101*'Global Warming Potential'!$C$4+'GHG Inventory CH4 emissions'!H101*'Global Warming Potential'!$C$5+'GHG Inventory N2O emissions'!H101*'Global Warming Potential'!$C$6+'GHG Inventory HFC emissions'!H101</f>
        <v>0</v>
      </c>
      <c r="I101" s="12">
        <f>'GHG Inventory CO2 emissions'!I101*'Global Warming Potential'!$C$4+'GHG Inventory CH4 emissions'!I101*'Global Warming Potential'!$C$5+'GHG Inventory N2O emissions'!I101*'Global Warming Potential'!$C$6+'GHG Inventory HFC emissions'!I101</f>
        <v>0</v>
      </c>
      <c r="J101" s="12">
        <f>'GHG Inventory CO2 emissions'!J101*'Global Warming Potential'!$C$4+'GHG Inventory CH4 emissions'!J101*'Global Warming Potential'!$C$5+'GHG Inventory N2O emissions'!J101*'Global Warming Potential'!$C$6+'GHG Inventory HFC emissions'!J101</f>
        <v>0</v>
      </c>
      <c r="K101" s="12">
        <f>'GHG Inventory CO2 emissions'!K101*'Global Warming Potential'!$C$4+'GHG Inventory CH4 emissions'!K101*'Global Warming Potential'!$C$5+'GHG Inventory N2O emissions'!K101*'Global Warming Potential'!$C$6+'GHG Inventory HFC emissions'!K101</f>
        <v>0</v>
      </c>
      <c r="L101" s="12">
        <f>'GHG Inventory CO2 emissions'!L101*'Global Warming Potential'!$C$4+'GHG Inventory CH4 emissions'!L101*'Global Warming Potential'!$C$5+'GHG Inventory N2O emissions'!L101*'Global Warming Potential'!$C$6+'GHG Inventory HFC emissions'!L101</f>
        <v>0</v>
      </c>
      <c r="M101" s="12">
        <f>'GHG Inventory CO2 emissions'!M101*'Global Warming Potential'!$C$4+'GHG Inventory CH4 emissions'!M101*'Global Warming Potential'!$C$5+'GHG Inventory N2O emissions'!M101*'Global Warming Potential'!$C$6+'GHG Inventory HFC emissions'!M101</f>
        <v>0</v>
      </c>
      <c r="N101" s="12">
        <f>'GHG Inventory CO2 emissions'!N101*'Global Warming Potential'!$C$4+'GHG Inventory CH4 emissions'!N101*'Global Warming Potential'!$C$5+'GHG Inventory N2O emissions'!N101*'Global Warming Potential'!$C$6+'GHG Inventory HFC emissions'!N101</f>
        <v>0</v>
      </c>
      <c r="O101" s="12">
        <f>'GHG Inventory CO2 emissions'!O101*'Global Warming Potential'!$C$4+'GHG Inventory CH4 emissions'!O101*'Global Warming Potential'!$C$5+'GHG Inventory N2O emissions'!O101*'Global Warming Potential'!$C$6+'GHG Inventory HFC emissions'!O101</f>
        <v>0</v>
      </c>
      <c r="P101" s="12">
        <f>'GHG Inventory CO2 emissions'!P101*'Global Warming Potential'!$C$4+'GHG Inventory CH4 emissions'!P101*'Global Warming Potential'!$C$5+'GHG Inventory N2O emissions'!P101*'Global Warming Potential'!$C$6+'GHG Inventory HFC emissions'!P101</f>
        <v>0</v>
      </c>
      <c r="Q101" s="12">
        <f>'GHG Inventory CO2 emissions'!Q101*'Global Warming Potential'!$C$4+'GHG Inventory CH4 emissions'!Q101*'Global Warming Potential'!$C$5+'GHG Inventory N2O emissions'!Q101*'Global Warming Potential'!$C$6+'GHG Inventory HFC emissions'!Q101</f>
        <v>0</v>
      </c>
      <c r="R101" s="12">
        <f>'GHG Inventory CO2 emissions'!R101*'Global Warming Potential'!$C$4+'GHG Inventory CH4 emissions'!R101*'Global Warming Potential'!$C$5+'GHG Inventory N2O emissions'!R101*'Global Warming Potential'!$C$6+'GHG Inventory HFC emissions'!R101</f>
        <v>0</v>
      </c>
      <c r="S101" s="12">
        <f>'GHG Inventory CO2 emissions'!S101*'Global Warming Potential'!$C$4+'GHG Inventory CH4 emissions'!S101*'Global Warming Potential'!$C$5+'GHG Inventory N2O emissions'!S101*'Global Warming Potential'!$C$6+'GHG Inventory HFC emissions'!S101</f>
        <v>0</v>
      </c>
    </row>
    <row r="102" spans="2:21" s="1" customFormat="1" x14ac:dyDescent="0.35">
      <c r="B102" s="9" t="s">
        <v>69</v>
      </c>
      <c r="C102" s="11">
        <f>'GHG Inventory CO2 emissions'!C102*'Global Warming Potential'!$C$4+'GHG Inventory CH4 emissions'!C102*'Global Warming Potential'!$C$5+'GHG Inventory N2O emissions'!C102*'Global Warming Potential'!$C$6+'GHG Inventory HFC emissions'!C102</f>
        <v>-23.981884958446795</v>
      </c>
      <c r="D102" s="11">
        <f>'GHG Inventory CO2 emissions'!D102*'Global Warming Potential'!$C$4+'GHG Inventory CH4 emissions'!D102*'Global Warming Potential'!$C$5+'GHG Inventory N2O emissions'!D102*'Global Warming Potential'!$C$6+'GHG Inventory HFC emissions'!D102</f>
        <v>-30.573779342535005</v>
      </c>
      <c r="E102" s="11">
        <f>'GHG Inventory CO2 emissions'!E102*'Global Warming Potential'!$C$4+'GHG Inventory CH4 emissions'!E102*'Global Warming Potential'!$C$5+'GHG Inventory N2O emissions'!E102*'Global Warming Potential'!$C$6+'GHG Inventory HFC emissions'!E102</f>
        <v>-31.285233451514625</v>
      </c>
      <c r="F102" s="11">
        <f>'GHG Inventory CO2 emissions'!F102*'Global Warming Potential'!$C$4+'GHG Inventory CH4 emissions'!F102*'Global Warming Potential'!$C$5+'GHG Inventory N2O emissions'!F102*'Global Warming Potential'!$C$6+'GHG Inventory HFC emissions'!F102</f>
        <v>-30.682617096792363</v>
      </c>
      <c r="G102" s="11">
        <f>'GHG Inventory CO2 emissions'!G102*'Global Warming Potential'!$C$4+'GHG Inventory CH4 emissions'!G102*'Global Warming Potential'!$C$5+'GHG Inventory N2O emissions'!G102*'Global Warming Potential'!$C$6+'GHG Inventory HFC emissions'!G102</f>
        <v>-32.05806249384338</v>
      </c>
      <c r="H102" s="11">
        <f>'GHG Inventory CO2 emissions'!H102*'Global Warming Potential'!$C$4+'GHG Inventory CH4 emissions'!H102*'Global Warming Potential'!$C$5+'GHG Inventory N2O emissions'!H102*'Global Warming Potential'!$C$6+'GHG Inventory HFC emissions'!H102</f>
        <v>-34.107192965009965</v>
      </c>
      <c r="I102" s="11">
        <f>'GHG Inventory CO2 emissions'!I102*'Global Warming Potential'!$C$4+'GHG Inventory CH4 emissions'!I102*'Global Warming Potential'!$C$5+'GHG Inventory N2O emissions'!I102*'Global Warming Potential'!$C$6+'GHG Inventory HFC emissions'!I102</f>
        <v>-33.046809457628996</v>
      </c>
      <c r="J102" s="11">
        <f>'GHG Inventory CO2 emissions'!J102*'Global Warming Potential'!$C$4+'GHG Inventory CH4 emissions'!J102*'Global Warming Potential'!$C$5+'GHG Inventory N2O emissions'!J102*'Global Warming Potential'!$C$6+'GHG Inventory HFC emissions'!J102</f>
        <v>-33.563130460777487</v>
      </c>
      <c r="K102" s="11">
        <f>'GHG Inventory CO2 emissions'!K102*'Global Warming Potential'!$C$4+'GHG Inventory CH4 emissions'!K102*'Global Warming Potential'!$C$5+'GHG Inventory N2O emissions'!K102*'Global Warming Potential'!$C$6+'GHG Inventory HFC emissions'!K102</f>
        <v>-20.267196211349994</v>
      </c>
      <c r="L102" s="11">
        <f>'GHG Inventory CO2 emissions'!L102*'Global Warming Potential'!$C$4+'GHG Inventory CH4 emissions'!L102*'Global Warming Potential'!$C$5+'GHG Inventory N2O emissions'!L102*'Global Warming Potential'!$C$6+'GHG Inventory HFC emissions'!L102</f>
        <v>-20.841333034396829</v>
      </c>
      <c r="M102" s="11">
        <f>'GHG Inventory CO2 emissions'!M102*'Global Warming Potential'!$C$4+'GHG Inventory CH4 emissions'!M102*'Global Warming Potential'!$C$5+'GHG Inventory N2O emissions'!M102*'Global Warming Potential'!$C$6+'GHG Inventory HFC emissions'!M102</f>
        <v>-16.255454878995764</v>
      </c>
      <c r="N102" s="11">
        <f>'GHG Inventory CO2 emissions'!N102*'Global Warming Potential'!$C$4+'GHG Inventory CH4 emissions'!N102*'Global Warming Potential'!$C$5+'GHG Inventory N2O emissions'!N102*'Global Warming Potential'!$C$6+'GHG Inventory HFC emissions'!N102</f>
        <v>-2.11741233706694</v>
      </c>
      <c r="O102" s="11">
        <f>'GHG Inventory CO2 emissions'!O102*'Global Warming Potential'!$C$4+'GHG Inventory CH4 emissions'!O102*'Global Warming Potential'!$C$5+'GHG Inventory N2O emissions'!O102*'Global Warming Potential'!$C$6+'GHG Inventory HFC emissions'!O102</f>
        <v>-4.6743036349625129</v>
      </c>
      <c r="P102" s="11">
        <f>'GHG Inventory CO2 emissions'!P102*'Global Warming Potential'!$C$4+'GHG Inventory CH4 emissions'!P102*'Global Warming Potential'!$C$5+'GHG Inventory N2O emissions'!P102*'Global Warming Potential'!$C$6+'GHG Inventory HFC emissions'!P102</f>
        <v>-2.0746721988072943</v>
      </c>
      <c r="Q102" s="11">
        <f>'GHG Inventory CO2 emissions'!Q102*'Global Warming Potential'!$C$4+'GHG Inventory CH4 emissions'!Q102*'Global Warming Potential'!$C$5+'GHG Inventory N2O emissions'!Q102*'Global Warming Potential'!$C$6+'GHG Inventory HFC emissions'!Q102</f>
        <v>55.204203599161175</v>
      </c>
      <c r="R102" s="11">
        <f>'GHG Inventory CO2 emissions'!R102*'Global Warming Potential'!$C$4+'GHG Inventory CH4 emissions'!R102*'Global Warming Potential'!$C$5+'GHG Inventory N2O emissions'!R102*'Global Warming Potential'!$C$6+'GHG Inventory HFC emissions'!R102</f>
        <v>17.986892597879788</v>
      </c>
      <c r="S102" s="11">
        <f>'GHG Inventory CO2 emissions'!S102*'Global Warming Potential'!$C$4+'GHG Inventory CH4 emissions'!S102*'Global Warming Potential'!$C$5+'GHG Inventory N2O emissions'!S102*'Global Warming Potential'!$C$6+'GHG Inventory HFC emissions'!S102</f>
        <v>51.17700437333334</v>
      </c>
      <c r="T102" s="22">
        <f>(S102-C102)/C102</f>
        <v>-3.1339859006915964</v>
      </c>
      <c r="U102" s="28">
        <f>S102/$S$156</f>
        <v>9.9609108093215611E-3</v>
      </c>
    </row>
    <row r="103" spans="2:21" s="1" customFormat="1" x14ac:dyDescent="0.35">
      <c r="B103" s="4" t="s">
        <v>70</v>
      </c>
      <c r="C103" s="11">
        <f>'GHG Inventory CO2 emissions'!C103*'Global Warming Potential'!$C$4+'GHG Inventory CH4 emissions'!C103*'Global Warming Potential'!$C$5+'GHG Inventory N2O emissions'!C103*'Global Warming Potential'!$C$6+'GHG Inventory HFC emissions'!C103</f>
        <v>0</v>
      </c>
      <c r="D103" s="11">
        <f>'GHG Inventory CO2 emissions'!D103*'Global Warming Potential'!$C$4+'GHG Inventory CH4 emissions'!D103*'Global Warming Potential'!$C$5+'GHG Inventory N2O emissions'!D103*'Global Warming Potential'!$C$6+'GHG Inventory HFC emissions'!D103</f>
        <v>0</v>
      </c>
      <c r="E103" s="11">
        <f>'GHG Inventory CO2 emissions'!E103*'Global Warming Potential'!$C$4+'GHG Inventory CH4 emissions'!E103*'Global Warming Potential'!$C$5+'GHG Inventory N2O emissions'!E103*'Global Warming Potential'!$C$6+'GHG Inventory HFC emissions'!E103</f>
        <v>0</v>
      </c>
      <c r="F103" s="11">
        <f>'GHG Inventory CO2 emissions'!F103*'Global Warming Potential'!$C$4+'GHG Inventory CH4 emissions'!F103*'Global Warming Potential'!$C$5+'GHG Inventory N2O emissions'!F103*'Global Warming Potential'!$C$6+'GHG Inventory HFC emissions'!F103</f>
        <v>0</v>
      </c>
      <c r="G103" s="11">
        <f>'GHG Inventory CO2 emissions'!G103*'Global Warming Potential'!$C$4+'GHG Inventory CH4 emissions'!G103*'Global Warming Potential'!$C$5+'GHG Inventory N2O emissions'!G103*'Global Warming Potential'!$C$6+'GHG Inventory HFC emissions'!G103</f>
        <v>0</v>
      </c>
      <c r="H103" s="11">
        <f>'GHG Inventory CO2 emissions'!H103*'Global Warming Potential'!$C$4+'GHG Inventory CH4 emissions'!H103*'Global Warming Potential'!$C$5+'GHG Inventory N2O emissions'!H103*'Global Warming Potential'!$C$6+'GHG Inventory HFC emissions'!H103</f>
        <v>0</v>
      </c>
      <c r="I103" s="11">
        <f>'GHG Inventory CO2 emissions'!I103*'Global Warming Potential'!$C$4+'GHG Inventory CH4 emissions'!I103*'Global Warming Potential'!$C$5+'GHG Inventory N2O emissions'!I103*'Global Warming Potential'!$C$6+'GHG Inventory HFC emissions'!I103</f>
        <v>0</v>
      </c>
      <c r="J103" s="11">
        <f>'GHG Inventory CO2 emissions'!J103*'Global Warming Potential'!$C$4+'GHG Inventory CH4 emissions'!J103*'Global Warming Potential'!$C$5+'GHG Inventory N2O emissions'!J103*'Global Warming Potential'!$C$6+'GHG Inventory HFC emissions'!J103</f>
        <v>0</v>
      </c>
      <c r="K103" s="11">
        <f>'GHG Inventory CO2 emissions'!K103*'Global Warming Potential'!$C$4+'GHG Inventory CH4 emissions'!K103*'Global Warming Potential'!$C$5+'GHG Inventory N2O emissions'!K103*'Global Warming Potential'!$C$6+'GHG Inventory HFC emissions'!K103</f>
        <v>0</v>
      </c>
      <c r="L103" s="11">
        <f>'GHG Inventory CO2 emissions'!L103*'Global Warming Potential'!$C$4+'GHG Inventory CH4 emissions'!L103*'Global Warming Potential'!$C$5+'GHG Inventory N2O emissions'!L103*'Global Warming Potential'!$C$6+'GHG Inventory HFC emissions'!L103</f>
        <v>0</v>
      </c>
      <c r="M103" s="11">
        <f>'GHG Inventory CO2 emissions'!M103*'Global Warming Potential'!$C$4+'GHG Inventory CH4 emissions'!M103*'Global Warming Potential'!$C$5+'GHG Inventory N2O emissions'!M103*'Global Warming Potential'!$C$6+'GHG Inventory HFC emissions'!M103</f>
        <v>0</v>
      </c>
      <c r="N103" s="11">
        <f>'GHG Inventory CO2 emissions'!N103*'Global Warming Potential'!$C$4+'GHG Inventory CH4 emissions'!N103*'Global Warming Potential'!$C$5+'GHG Inventory N2O emissions'!N103*'Global Warming Potential'!$C$6+'GHG Inventory HFC emissions'!N103</f>
        <v>0</v>
      </c>
      <c r="O103" s="11">
        <f>'GHG Inventory CO2 emissions'!O103*'Global Warming Potential'!$C$4+'GHG Inventory CH4 emissions'!O103*'Global Warming Potential'!$C$5+'GHG Inventory N2O emissions'!O103*'Global Warming Potential'!$C$6+'GHG Inventory HFC emissions'!O103</f>
        <v>0</v>
      </c>
      <c r="P103" s="11">
        <f>'GHG Inventory CO2 emissions'!P103*'Global Warming Potential'!$C$4+'GHG Inventory CH4 emissions'!P103*'Global Warming Potential'!$C$5+'GHG Inventory N2O emissions'!P103*'Global Warming Potential'!$C$6+'GHG Inventory HFC emissions'!P103</f>
        <v>0</v>
      </c>
      <c r="Q103" s="11">
        <f>'GHG Inventory CO2 emissions'!Q103*'Global Warming Potential'!$C$4+'GHG Inventory CH4 emissions'!Q103*'Global Warming Potential'!$C$5+'GHG Inventory N2O emissions'!Q103*'Global Warming Potential'!$C$6+'GHG Inventory HFC emissions'!Q103</f>
        <v>11.7351045</v>
      </c>
      <c r="R103" s="11">
        <f>'GHG Inventory CO2 emissions'!R103*'Global Warming Potential'!$C$4+'GHG Inventory CH4 emissions'!R103*'Global Warming Potential'!$C$5+'GHG Inventory N2O emissions'!R103*'Global Warming Potential'!$C$6+'GHG Inventory HFC emissions'!R103</f>
        <v>11.002025999999999</v>
      </c>
      <c r="S103" s="11">
        <f>'GHG Inventory CO2 emissions'!S103*'Global Warming Potential'!$C$4+'GHG Inventory CH4 emissions'!S103*'Global Warming Potential'!$C$5+'GHG Inventory N2O emissions'!S103*'Global Warming Potential'!$C$6+'GHG Inventory HFC emissions'!S103</f>
        <v>4.8617099999999995</v>
      </c>
      <c r="T103" s="22">
        <f>S103/S102</f>
        <v>9.4997940179032389E-2</v>
      </c>
    </row>
    <row r="104" spans="2:21" x14ac:dyDescent="0.35">
      <c r="B104" s="5" t="s">
        <v>71</v>
      </c>
      <c r="C104" s="12">
        <f>'GHG Inventory CO2 emissions'!C104*'Global Warming Potential'!$C$4+'GHG Inventory CH4 emissions'!C104*'Global Warming Potential'!$C$5+'GHG Inventory N2O emissions'!C104*'Global Warming Potential'!$C$6+'GHG Inventory HFC emissions'!C104</f>
        <v>0</v>
      </c>
      <c r="D104" s="12">
        <f>'GHG Inventory CO2 emissions'!D104*'Global Warming Potential'!$C$4+'GHG Inventory CH4 emissions'!D104*'Global Warming Potential'!$C$5+'GHG Inventory N2O emissions'!D104*'Global Warming Potential'!$C$6+'GHG Inventory HFC emissions'!D104</f>
        <v>0</v>
      </c>
      <c r="E104" s="12">
        <f>'GHG Inventory CO2 emissions'!E104*'Global Warming Potential'!$C$4+'GHG Inventory CH4 emissions'!E104*'Global Warming Potential'!$C$5+'GHG Inventory N2O emissions'!E104*'Global Warming Potential'!$C$6+'GHG Inventory HFC emissions'!E104</f>
        <v>0</v>
      </c>
      <c r="F104" s="12">
        <f>'GHG Inventory CO2 emissions'!F104*'Global Warming Potential'!$C$4+'GHG Inventory CH4 emissions'!F104*'Global Warming Potential'!$C$5+'GHG Inventory N2O emissions'!F104*'Global Warming Potential'!$C$6+'GHG Inventory HFC emissions'!F104</f>
        <v>0</v>
      </c>
      <c r="G104" s="12">
        <f>'GHG Inventory CO2 emissions'!G104*'Global Warming Potential'!$C$4+'GHG Inventory CH4 emissions'!G104*'Global Warming Potential'!$C$5+'GHG Inventory N2O emissions'!G104*'Global Warming Potential'!$C$6+'GHG Inventory HFC emissions'!G104</f>
        <v>0</v>
      </c>
      <c r="H104" s="12">
        <f>'GHG Inventory CO2 emissions'!H104*'Global Warming Potential'!$C$4+'GHG Inventory CH4 emissions'!H104*'Global Warming Potential'!$C$5+'GHG Inventory N2O emissions'!H104*'Global Warming Potential'!$C$6+'GHG Inventory HFC emissions'!H104</f>
        <v>0</v>
      </c>
      <c r="I104" s="12">
        <f>'GHG Inventory CO2 emissions'!I104*'Global Warming Potential'!$C$4+'GHG Inventory CH4 emissions'!I104*'Global Warming Potential'!$C$5+'GHG Inventory N2O emissions'!I104*'Global Warming Potential'!$C$6+'GHG Inventory HFC emissions'!I104</f>
        <v>0</v>
      </c>
      <c r="J104" s="12">
        <f>'GHG Inventory CO2 emissions'!J104*'Global Warming Potential'!$C$4+'GHG Inventory CH4 emissions'!J104*'Global Warming Potential'!$C$5+'GHG Inventory N2O emissions'!J104*'Global Warming Potential'!$C$6+'GHG Inventory HFC emissions'!J104</f>
        <v>0</v>
      </c>
      <c r="K104" s="12">
        <f>'GHG Inventory CO2 emissions'!K104*'Global Warming Potential'!$C$4+'GHG Inventory CH4 emissions'!K104*'Global Warming Potential'!$C$5+'GHG Inventory N2O emissions'!K104*'Global Warming Potential'!$C$6+'GHG Inventory HFC emissions'!K104</f>
        <v>0</v>
      </c>
      <c r="L104" s="12">
        <f>'GHG Inventory CO2 emissions'!L104*'Global Warming Potential'!$C$4+'GHG Inventory CH4 emissions'!L104*'Global Warming Potential'!$C$5+'GHG Inventory N2O emissions'!L104*'Global Warming Potential'!$C$6+'GHG Inventory HFC emissions'!L104</f>
        <v>0</v>
      </c>
      <c r="M104" s="12">
        <f>'GHG Inventory CO2 emissions'!M104*'Global Warming Potential'!$C$4+'GHG Inventory CH4 emissions'!M104*'Global Warming Potential'!$C$5+'GHG Inventory N2O emissions'!M104*'Global Warming Potential'!$C$6+'GHG Inventory HFC emissions'!M104</f>
        <v>0</v>
      </c>
      <c r="N104" s="12">
        <f>'GHG Inventory CO2 emissions'!N104*'Global Warming Potential'!$C$4+'GHG Inventory CH4 emissions'!N104*'Global Warming Potential'!$C$5+'GHG Inventory N2O emissions'!N104*'Global Warming Potential'!$C$6+'GHG Inventory HFC emissions'!N104</f>
        <v>0</v>
      </c>
      <c r="O104" s="12">
        <f>'GHG Inventory CO2 emissions'!O104*'Global Warming Potential'!$C$4+'GHG Inventory CH4 emissions'!O104*'Global Warming Potential'!$C$5+'GHG Inventory N2O emissions'!O104*'Global Warming Potential'!$C$6+'GHG Inventory HFC emissions'!O104</f>
        <v>0</v>
      </c>
      <c r="P104" s="12">
        <f>'GHG Inventory CO2 emissions'!P104*'Global Warming Potential'!$C$4+'GHG Inventory CH4 emissions'!P104*'Global Warming Potential'!$C$5+'GHG Inventory N2O emissions'!P104*'Global Warming Potential'!$C$6+'GHG Inventory HFC emissions'!P104</f>
        <v>0</v>
      </c>
      <c r="Q104" s="12">
        <f>'GHG Inventory CO2 emissions'!Q104*'Global Warming Potential'!$C$4+'GHG Inventory CH4 emissions'!Q104*'Global Warming Potential'!$C$5+'GHG Inventory N2O emissions'!Q104*'Global Warming Potential'!$C$6+'GHG Inventory HFC emissions'!Q104</f>
        <v>11.7351045</v>
      </c>
      <c r="R104" s="12">
        <f>'GHG Inventory CO2 emissions'!R104*'Global Warming Potential'!$C$4+'GHG Inventory CH4 emissions'!R104*'Global Warming Potential'!$C$5+'GHG Inventory N2O emissions'!R104*'Global Warming Potential'!$C$6+'GHG Inventory HFC emissions'!R104</f>
        <v>11.002025999999999</v>
      </c>
      <c r="S104" s="12">
        <f>'GHG Inventory CO2 emissions'!S104*'Global Warming Potential'!$C$4+'GHG Inventory CH4 emissions'!S104*'Global Warming Potential'!$C$5+'GHG Inventory N2O emissions'!S104*'Global Warming Potential'!$C$6+'GHG Inventory HFC emissions'!S104</f>
        <v>4.8617099999999995</v>
      </c>
    </row>
    <row r="105" spans="2:21" x14ac:dyDescent="0.35">
      <c r="B105" s="7" t="s">
        <v>134</v>
      </c>
      <c r="C105" s="12">
        <f>'GHG Inventory CO2 emissions'!C105*'Global Warming Potential'!$C$4+'GHG Inventory CH4 emissions'!C105*'Global Warming Potential'!$C$5+'GHG Inventory N2O emissions'!C105*'Global Warming Potential'!$C$6+'GHG Inventory HFC emissions'!C105</f>
        <v>0</v>
      </c>
      <c r="D105" s="12">
        <f>'GHG Inventory CO2 emissions'!D105*'Global Warming Potential'!$C$4+'GHG Inventory CH4 emissions'!D105*'Global Warming Potential'!$C$5+'GHG Inventory N2O emissions'!D105*'Global Warming Potential'!$C$6+'GHG Inventory HFC emissions'!D105</f>
        <v>0</v>
      </c>
      <c r="E105" s="12">
        <f>'GHG Inventory CO2 emissions'!E105*'Global Warming Potential'!$C$4+'GHG Inventory CH4 emissions'!E105*'Global Warming Potential'!$C$5+'GHG Inventory N2O emissions'!E105*'Global Warming Potential'!$C$6+'GHG Inventory HFC emissions'!E105</f>
        <v>0</v>
      </c>
      <c r="F105" s="12">
        <f>'GHG Inventory CO2 emissions'!F105*'Global Warming Potential'!$C$4+'GHG Inventory CH4 emissions'!F105*'Global Warming Potential'!$C$5+'GHG Inventory N2O emissions'!F105*'Global Warming Potential'!$C$6+'GHG Inventory HFC emissions'!F105</f>
        <v>0</v>
      </c>
      <c r="G105" s="12">
        <f>'GHG Inventory CO2 emissions'!G105*'Global Warming Potential'!$C$4+'GHG Inventory CH4 emissions'!G105*'Global Warming Potential'!$C$5+'GHG Inventory N2O emissions'!G105*'Global Warming Potential'!$C$6+'GHG Inventory HFC emissions'!G105</f>
        <v>0</v>
      </c>
      <c r="H105" s="12">
        <f>'GHG Inventory CO2 emissions'!H105*'Global Warming Potential'!$C$4+'GHG Inventory CH4 emissions'!H105*'Global Warming Potential'!$C$5+'GHG Inventory N2O emissions'!H105*'Global Warming Potential'!$C$6+'GHG Inventory HFC emissions'!H105</f>
        <v>0</v>
      </c>
      <c r="I105" s="12">
        <f>'GHG Inventory CO2 emissions'!I105*'Global Warming Potential'!$C$4+'GHG Inventory CH4 emissions'!I105*'Global Warming Potential'!$C$5+'GHG Inventory N2O emissions'!I105*'Global Warming Potential'!$C$6+'GHG Inventory HFC emissions'!I105</f>
        <v>0</v>
      </c>
      <c r="J105" s="12">
        <f>'GHG Inventory CO2 emissions'!J105*'Global Warming Potential'!$C$4+'GHG Inventory CH4 emissions'!J105*'Global Warming Potential'!$C$5+'GHG Inventory N2O emissions'!J105*'Global Warming Potential'!$C$6+'GHG Inventory HFC emissions'!J105</f>
        <v>0</v>
      </c>
      <c r="K105" s="12">
        <f>'GHG Inventory CO2 emissions'!K105*'Global Warming Potential'!$C$4+'GHG Inventory CH4 emissions'!K105*'Global Warming Potential'!$C$5+'GHG Inventory N2O emissions'!K105*'Global Warming Potential'!$C$6+'GHG Inventory HFC emissions'!K105</f>
        <v>0</v>
      </c>
      <c r="L105" s="12">
        <f>'GHG Inventory CO2 emissions'!L105*'Global Warming Potential'!$C$4+'GHG Inventory CH4 emissions'!L105*'Global Warming Potential'!$C$5+'GHG Inventory N2O emissions'!L105*'Global Warming Potential'!$C$6+'GHG Inventory HFC emissions'!L105</f>
        <v>0</v>
      </c>
      <c r="M105" s="12">
        <f>'GHG Inventory CO2 emissions'!M105*'Global Warming Potential'!$C$4+'GHG Inventory CH4 emissions'!M105*'Global Warming Potential'!$C$5+'GHG Inventory N2O emissions'!M105*'Global Warming Potential'!$C$6+'GHG Inventory HFC emissions'!M105</f>
        <v>0</v>
      </c>
      <c r="N105" s="12">
        <f>'GHG Inventory CO2 emissions'!N105*'Global Warming Potential'!$C$4+'GHG Inventory CH4 emissions'!N105*'Global Warming Potential'!$C$5+'GHG Inventory N2O emissions'!N105*'Global Warming Potential'!$C$6+'GHG Inventory HFC emissions'!N105</f>
        <v>0</v>
      </c>
      <c r="O105" s="12">
        <f>'GHG Inventory CO2 emissions'!O105*'Global Warming Potential'!$C$4+'GHG Inventory CH4 emissions'!O105*'Global Warming Potential'!$C$5+'GHG Inventory N2O emissions'!O105*'Global Warming Potential'!$C$6+'GHG Inventory HFC emissions'!O105</f>
        <v>0</v>
      </c>
      <c r="P105" s="12">
        <f>'GHG Inventory CO2 emissions'!P105*'Global Warming Potential'!$C$4+'GHG Inventory CH4 emissions'!P105*'Global Warming Potential'!$C$5+'GHG Inventory N2O emissions'!P105*'Global Warming Potential'!$C$6+'GHG Inventory HFC emissions'!P105</f>
        <v>0</v>
      </c>
      <c r="Q105" s="12">
        <f>'GHG Inventory CO2 emissions'!Q105*'Global Warming Potential'!$C$4+'GHG Inventory CH4 emissions'!Q105*'Global Warming Potential'!$C$5+'GHG Inventory N2O emissions'!Q105*'Global Warming Potential'!$C$6+'GHG Inventory HFC emissions'!Q105</f>
        <v>7.6787339999999995</v>
      </c>
      <c r="R105" s="12">
        <f>'GHG Inventory CO2 emissions'!R105*'Global Warming Potential'!$C$4+'GHG Inventory CH4 emissions'!R105*'Global Warming Potential'!$C$5+'GHG Inventory N2O emissions'!R105*'Global Warming Potential'!$C$6+'GHG Inventory HFC emissions'!R105</f>
        <v>7.6420260000000004</v>
      </c>
      <c r="S105" s="12">
        <f>'GHG Inventory CO2 emissions'!S105*'Global Warming Potential'!$C$4+'GHG Inventory CH4 emissions'!S105*'Global Warming Potential'!$C$5+'GHG Inventory N2O emissions'!S105*'Global Warming Potential'!$C$6+'GHG Inventory HFC emissions'!S105</f>
        <v>4.3788779999999994</v>
      </c>
    </row>
    <row r="106" spans="2:21" x14ac:dyDescent="0.35">
      <c r="B106" s="8" t="s">
        <v>135</v>
      </c>
      <c r="C106" s="12">
        <f>'GHG Inventory CO2 emissions'!C106*'Global Warming Potential'!$C$4+'GHG Inventory CH4 emissions'!C106*'Global Warming Potential'!$C$5+'GHG Inventory N2O emissions'!C106*'Global Warming Potential'!$C$6+'GHG Inventory HFC emissions'!C106</f>
        <v>0</v>
      </c>
      <c r="D106" s="12">
        <f>'GHG Inventory CO2 emissions'!D106*'Global Warming Potential'!$C$4+'GHG Inventory CH4 emissions'!D106*'Global Warming Potential'!$C$5+'GHG Inventory N2O emissions'!D106*'Global Warming Potential'!$C$6+'GHG Inventory HFC emissions'!D106</f>
        <v>0</v>
      </c>
      <c r="E106" s="12">
        <f>'GHG Inventory CO2 emissions'!E106*'Global Warming Potential'!$C$4+'GHG Inventory CH4 emissions'!E106*'Global Warming Potential'!$C$5+'GHG Inventory N2O emissions'!E106*'Global Warming Potential'!$C$6+'GHG Inventory HFC emissions'!E106</f>
        <v>0</v>
      </c>
      <c r="F106" s="12">
        <f>'GHG Inventory CO2 emissions'!F106*'Global Warming Potential'!$C$4+'GHG Inventory CH4 emissions'!F106*'Global Warming Potential'!$C$5+'GHG Inventory N2O emissions'!F106*'Global Warming Potential'!$C$6+'GHG Inventory HFC emissions'!F106</f>
        <v>0</v>
      </c>
      <c r="G106" s="12">
        <f>'GHG Inventory CO2 emissions'!G106*'Global Warming Potential'!$C$4+'GHG Inventory CH4 emissions'!G106*'Global Warming Potential'!$C$5+'GHG Inventory N2O emissions'!G106*'Global Warming Potential'!$C$6+'GHG Inventory HFC emissions'!G106</f>
        <v>0</v>
      </c>
      <c r="H106" s="12">
        <f>'GHG Inventory CO2 emissions'!H106*'Global Warming Potential'!$C$4+'GHG Inventory CH4 emissions'!H106*'Global Warming Potential'!$C$5+'GHG Inventory N2O emissions'!H106*'Global Warming Potential'!$C$6+'GHG Inventory HFC emissions'!H106</f>
        <v>0</v>
      </c>
      <c r="I106" s="12">
        <f>'GHG Inventory CO2 emissions'!I106*'Global Warming Potential'!$C$4+'GHG Inventory CH4 emissions'!I106*'Global Warming Potential'!$C$5+'GHG Inventory N2O emissions'!I106*'Global Warming Potential'!$C$6+'GHG Inventory HFC emissions'!I106</f>
        <v>0</v>
      </c>
      <c r="J106" s="12">
        <f>'GHG Inventory CO2 emissions'!J106*'Global Warming Potential'!$C$4+'GHG Inventory CH4 emissions'!J106*'Global Warming Potential'!$C$5+'GHG Inventory N2O emissions'!J106*'Global Warming Potential'!$C$6+'GHG Inventory HFC emissions'!J106</f>
        <v>0</v>
      </c>
      <c r="K106" s="12">
        <f>'GHG Inventory CO2 emissions'!K106*'Global Warming Potential'!$C$4+'GHG Inventory CH4 emissions'!K106*'Global Warming Potential'!$C$5+'GHG Inventory N2O emissions'!K106*'Global Warming Potential'!$C$6+'GHG Inventory HFC emissions'!K106</f>
        <v>0</v>
      </c>
      <c r="L106" s="12">
        <f>'GHG Inventory CO2 emissions'!L106*'Global Warming Potential'!$C$4+'GHG Inventory CH4 emissions'!L106*'Global Warming Potential'!$C$5+'GHG Inventory N2O emissions'!L106*'Global Warming Potential'!$C$6+'GHG Inventory HFC emissions'!L106</f>
        <v>0</v>
      </c>
      <c r="M106" s="12">
        <f>'GHG Inventory CO2 emissions'!M106*'Global Warming Potential'!$C$4+'GHG Inventory CH4 emissions'!M106*'Global Warming Potential'!$C$5+'GHG Inventory N2O emissions'!M106*'Global Warming Potential'!$C$6+'GHG Inventory HFC emissions'!M106</f>
        <v>0</v>
      </c>
      <c r="N106" s="12">
        <f>'GHG Inventory CO2 emissions'!N106*'Global Warming Potential'!$C$4+'GHG Inventory CH4 emissions'!N106*'Global Warming Potential'!$C$5+'GHG Inventory N2O emissions'!N106*'Global Warming Potential'!$C$6+'GHG Inventory HFC emissions'!N106</f>
        <v>0</v>
      </c>
      <c r="O106" s="12">
        <f>'GHG Inventory CO2 emissions'!O106*'Global Warming Potential'!$C$4+'GHG Inventory CH4 emissions'!O106*'Global Warming Potential'!$C$5+'GHG Inventory N2O emissions'!O106*'Global Warming Potential'!$C$6+'GHG Inventory HFC emissions'!O106</f>
        <v>0</v>
      </c>
      <c r="P106" s="12">
        <f>'GHG Inventory CO2 emissions'!P106*'Global Warming Potential'!$C$4+'GHG Inventory CH4 emissions'!P106*'Global Warming Potential'!$C$5+'GHG Inventory N2O emissions'!P106*'Global Warming Potential'!$C$6+'GHG Inventory HFC emissions'!P106</f>
        <v>0</v>
      </c>
      <c r="Q106" s="12">
        <f>'GHG Inventory CO2 emissions'!Q106*'Global Warming Potential'!$C$4+'GHG Inventory CH4 emissions'!Q106*'Global Warming Potential'!$C$5+'GHG Inventory N2O emissions'!Q106*'Global Warming Potential'!$C$6+'GHG Inventory HFC emissions'!Q106</f>
        <v>7.6787339999999995</v>
      </c>
      <c r="R106" s="12">
        <f>'GHG Inventory CO2 emissions'!R106*'Global Warming Potential'!$C$4+'GHG Inventory CH4 emissions'!R106*'Global Warming Potential'!$C$5+'GHG Inventory N2O emissions'!R106*'Global Warming Potential'!$C$6+'GHG Inventory HFC emissions'!R106</f>
        <v>7.6420260000000004</v>
      </c>
      <c r="S106" s="12">
        <f>'GHG Inventory CO2 emissions'!S106*'Global Warming Potential'!$C$4+'GHG Inventory CH4 emissions'!S106*'Global Warming Potential'!$C$5+'GHG Inventory N2O emissions'!S106*'Global Warming Potential'!$C$6+'GHG Inventory HFC emissions'!S106</f>
        <v>4.3788779999999994</v>
      </c>
    </row>
    <row r="107" spans="2:21" x14ac:dyDescent="0.35">
      <c r="B107" s="8" t="s">
        <v>136</v>
      </c>
      <c r="C107" s="12">
        <f>'GHG Inventory CO2 emissions'!C107*'Global Warming Potential'!$C$4+'GHG Inventory CH4 emissions'!C107*'Global Warming Potential'!$C$5+'GHG Inventory N2O emissions'!C107*'Global Warming Potential'!$C$6+'GHG Inventory HFC emissions'!C107</f>
        <v>0</v>
      </c>
      <c r="D107" s="12">
        <f>'GHG Inventory CO2 emissions'!D107*'Global Warming Potential'!$C$4+'GHG Inventory CH4 emissions'!D107*'Global Warming Potential'!$C$5+'GHG Inventory N2O emissions'!D107*'Global Warming Potential'!$C$6+'GHG Inventory HFC emissions'!D107</f>
        <v>0</v>
      </c>
      <c r="E107" s="12">
        <f>'GHG Inventory CO2 emissions'!E107*'Global Warming Potential'!$C$4+'GHG Inventory CH4 emissions'!E107*'Global Warming Potential'!$C$5+'GHG Inventory N2O emissions'!E107*'Global Warming Potential'!$C$6+'GHG Inventory HFC emissions'!E107</f>
        <v>0</v>
      </c>
      <c r="F107" s="12">
        <f>'GHG Inventory CO2 emissions'!F107*'Global Warming Potential'!$C$4+'GHG Inventory CH4 emissions'!F107*'Global Warming Potential'!$C$5+'GHG Inventory N2O emissions'!F107*'Global Warming Potential'!$C$6+'GHG Inventory HFC emissions'!F107</f>
        <v>0</v>
      </c>
      <c r="G107" s="12">
        <f>'GHG Inventory CO2 emissions'!G107*'Global Warming Potential'!$C$4+'GHG Inventory CH4 emissions'!G107*'Global Warming Potential'!$C$5+'GHG Inventory N2O emissions'!G107*'Global Warming Potential'!$C$6+'GHG Inventory HFC emissions'!G107</f>
        <v>0</v>
      </c>
      <c r="H107" s="12">
        <f>'GHG Inventory CO2 emissions'!H107*'Global Warming Potential'!$C$4+'GHG Inventory CH4 emissions'!H107*'Global Warming Potential'!$C$5+'GHG Inventory N2O emissions'!H107*'Global Warming Potential'!$C$6+'GHG Inventory HFC emissions'!H107</f>
        <v>0</v>
      </c>
      <c r="I107" s="12">
        <f>'GHG Inventory CO2 emissions'!I107*'Global Warming Potential'!$C$4+'GHG Inventory CH4 emissions'!I107*'Global Warming Potential'!$C$5+'GHG Inventory N2O emissions'!I107*'Global Warming Potential'!$C$6+'GHG Inventory HFC emissions'!I107</f>
        <v>0</v>
      </c>
      <c r="J107" s="12">
        <f>'GHG Inventory CO2 emissions'!J107*'Global Warming Potential'!$C$4+'GHG Inventory CH4 emissions'!J107*'Global Warming Potential'!$C$5+'GHG Inventory N2O emissions'!J107*'Global Warming Potential'!$C$6+'GHG Inventory HFC emissions'!J107</f>
        <v>0</v>
      </c>
      <c r="K107" s="12">
        <f>'GHG Inventory CO2 emissions'!K107*'Global Warming Potential'!$C$4+'GHG Inventory CH4 emissions'!K107*'Global Warming Potential'!$C$5+'GHG Inventory N2O emissions'!K107*'Global Warming Potential'!$C$6+'GHG Inventory HFC emissions'!K107</f>
        <v>0</v>
      </c>
      <c r="L107" s="12">
        <f>'GHG Inventory CO2 emissions'!L107*'Global Warming Potential'!$C$4+'GHG Inventory CH4 emissions'!L107*'Global Warming Potential'!$C$5+'GHG Inventory N2O emissions'!L107*'Global Warming Potential'!$C$6+'GHG Inventory HFC emissions'!L107</f>
        <v>0</v>
      </c>
      <c r="M107" s="12">
        <f>'GHG Inventory CO2 emissions'!M107*'Global Warming Potential'!$C$4+'GHG Inventory CH4 emissions'!M107*'Global Warming Potential'!$C$5+'GHG Inventory N2O emissions'!M107*'Global Warming Potential'!$C$6+'GHG Inventory HFC emissions'!M107</f>
        <v>0</v>
      </c>
      <c r="N107" s="12">
        <f>'GHG Inventory CO2 emissions'!N107*'Global Warming Potential'!$C$4+'GHG Inventory CH4 emissions'!N107*'Global Warming Potential'!$C$5+'GHG Inventory N2O emissions'!N107*'Global Warming Potential'!$C$6+'GHG Inventory HFC emissions'!N107</f>
        <v>0</v>
      </c>
      <c r="O107" s="12">
        <f>'GHG Inventory CO2 emissions'!O107*'Global Warming Potential'!$C$4+'GHG Inventory CH4 emissions'!O107*'Global Warming Potential'!$C$5+'GHG Inventory N2O emissions'!O107*'Global Warming Potential'!$C$6+'GHG Inventory HFC emissions'!O107</f>
        <v>0</v>
      </c>
      <c r="P107" s="12">
        <f>'GHG Inventory CO2 emissions'!P107*'Global Warming Potential'!$C$4+'GHG Inventory CH4 emissions'!P107*'Global Warming Potential'!$C$5+'GHG Inventory N2O emissions'!P107*'Global Warming Potential'!$C$6+'GHG Inventory HFC emissions'!P107</f>
        <v>0</v>
      </c>
      <c r="Q107" s="12">
        <f>'GHG Inventory CO2 emissions'!Q107*'Global Warming Potential'!$C$4+'GHG Inventory CH4 emissions'!Q107*'Global Warming Potential'!$C$5+'GHG Inventory N2O emissions'!Q107*'Global Warming Potential'!$C$6+'GHG Inventory HFC emissions'!Q107</f>
        <v>0</v>
      </c>
      <c r="R107" s="12">
        <f>'GHG Inventory CO2 emissions'!R107*'Global Warming Potential'!$C$4+'GHG Inventory CH4 emissions'!R107*'Global Warming Potential'!$C$5+'GHG Inventory N2O emissions'!R107*'Global Warming Potential'!$C$6+'GHG Inventory HFC emissions'!R107</f>
        <v>0</v>
      </c>
      <c r="S107" s="12">
        <f>'GHG Inventory CO2 emissions'!S107*'Global Warming Potential'!$C$4+'GHG Inventory CH4 emissions'!S107*'Global Warming Potential'!$C$5+'GHG Inventory N2O emissions'!S107*'Global Warming Potential'!$C$6+'GHG Inventory HFC emissions'!S107</f>
        <v>0</v>
      </c>
    </row>
    <row r="108" spans="2:21" x14ac:dyDescent="0.35">
      <c r="B108" s="7" t="s">
        <v>137</v>
      </c>
      <c r="C108" s="12">
        <f>'GHG Inventory CO2 emissions'!C108*'Global Warming Potential'!$C$4+'GHG Inventory CH4 emissions'!C108*'Global Warming Potential'!$C$5+'GHG Inventory N2O emissions'!C108*'Global Warming Potential'!$C$6+'GHG Inventory HFC emissions'!C108</f>
        <v>0</v>
      </c>
      <c r="D108" s="12">
        <f>'GHG Inventory CO2 emissions'!D108*'Global Warming Potential'!$C$4+'GHG Inventory CH4 emissions'!D108*'Global Warming Potential'!$C$5+'GHG Inventory N2O emissions'!D108*'Global Warming Potential'!$C$6+'GHG Inventory HFC emissions'!D108</f>
        <v>0</v>
      </c>
      <c r="E108" s="12">
        <f>'GHG Inventory CO2 emissions'!E108*'Global Warming Potential'!$C$4+'GHG Inventory CH4 emissions'!E108*'Global Warming Potential'!$C$5+'GHG Inventory N2O emissions'!E108*'Global Warming Potential'!$C$6+'GHG Inventory HFC emissions'!E108</f>
        <v>0</v>
      </c>
      <c r="F108" s="12">
        <f>'GHG Inventory CO2 emissions'!F108*'Global Warming Potential'!$C$4+'GHG Inventory CH4 emissions'!F108*'Global Warming Potential'!$C$5+'GHG Inventory N2O emissions'!F108*'Global Warming Potential'!$C$6+'GHG Inventory HFC emissions'!F108</f>
        <v>0</v>
      </c>
      <c r="G108" s="12">
        <f>'GHG Inventory CO2 emissions'!G108*'Global Warming Potential'!$C$4+'GHG Inventory CH4 emissions'!G108*'Global Warming Potential'!$C$5+'GHG Inventory N2O emissions'!G108*'Global Warming Potential'!$C$6+'GHG Inventory HFC emissions'!G108</f>
        <v>0</v>
      </c>
      <c r="H108" s="12">
        <f>'GHG Inventory CO2 emissions'!H108*'Global Warming Potential'!$C$4+'GHG Inventory CH4 emissions'!H108*'Global Warming Potential'!$C$5+'GHG Inventory N2O emissions'!H108*'Global Warming Potential'!$C$6+'GHG Inventory HFC emissions'!H108</f>
        <v>0</v>
      </c>
      <c r="I108" s="12">
        <f>'GHG Inventory CO2 emissions'!I108*'Global Warming Potential'!$C$4+'GHG Inventory CH4 emissions'!I108*'Global Warming Potential'!$C$5+'GHG Inventory N2O emissions'!I108*'Global Warming Potential'!$C$6+'GHG Inventory HFC emissions'!I108</f>
        <v>0</v>
      </c>
      <c r="J108" s="12">
        <f>'GHG Inventory CO2 emissions'!J108*'Global Warming Potential'!$C$4+'GHG Inventory CH4 emissions'!J108*'Global Warming Potential'!$C$5+'GHG Inventory N2O emissions'!J108*'Global Warming Potential'!$C$6+'GHG Inventory HFC emissions'!J108</f>
        <v>0</v>
      </c>
      <c r="K108" s="12">
        <f>'GHG Inventory CO2 emissions'!K108*'Global Warming Potential'!$C$4+'GHG Inventory CH4 emissions'!K108*'Global Warming Potential'!$C$5+'GHG Inventory N2O emissions'!K108*'Global Warming Potential'!$C$6+'GHG Inventory HFC emissions'!K108</f>
        <v>0</v>
      </c>
      <c r="L108" s="12">
        <f>'GHG Inventory CO2 emissions'!L108*'Global Warming Potential'!$C$4+'GHG Inventory CH4 emissions'!L108*'Global Warming Potential'!$C$5+'GHG Inventory N2O emissions'!L108*'Global Warming Potential'!$C$6+'GHG Inventory HFC emissions'!L108</f>
        <v>0</v>
      </c>
      <c r="M108" s="12">
        <f>'GHG Inventory CO2 emissions'!M108*'Global Warming Potential'!$C$4+'GHG Inventory CH4 emissions'!M108*'Global Warming Potential'!$C$5+'GHG Inventory N2O emissions'!M108*'Global Warming Potential'!$C$6+'GHG Inventory HFC emissions'!M108</f>
        <v>0</v>
      </c>
      <c r="N108" s="12">
        <f>'GHG Inventory CO2 emissions'!N108*'Global Warming Potential'!$C$4+'GHG Inventory CH4 emissions'!N108*'Global Warming Potential'!$C$5+'GHG Inventory N2O emissions'!N108*'Global Warming Potential'!$C$6+'GHG Inventory HFC emissions'!N108</f>
        <v>0</v>
      </c>
      <c r="O108" s="12">
        <f>'GHG Inventory CO2 emissions'!O108*'Global Warming Potential'!$C$4+'GHG Inventory CH4 emissions'!O108*'Global Warming Potential'!$C$5+'GHG Inventory N2O emissions'!O108*'Global Warming Potential'!$C$6+'GHG Inventory HFC emissions'!O108</f>
        <v>0</v>
      </c>
      <c r="P108" s="12">
        <f>'GHG Inventory CO2 emissions'!P108*'Global Warming Potential'!$C$4+'GHG Inventory CH4 emissions'!P108*'Global Warming Potential'!$C$5+'GHG Inventory N2O emissions'!P108*'Global Warming Potential'!$C$6+'GHG Inventory HFC emissions'!P108</f>
        <v>0</v>
      </c>
      <c r="Q108" s="12">
        <f>'GHG Inventory CO2 emissions'!Q108*'Global Warming Potential'!$C$4+'GHG Inventory CH4 emissions'!Q108*'Global Warming Potential'!$C$5+'GHG Inventory N2O emissions'!Q108*'Global Warming Potential'!$C$6+'GHG Inventory HFC emissions'!Q108</f>
        <v>0</v>
      </c>
      <c r="R108" s="12">
        <f>'GHG Inventory CO2 emissions'!R108*'Global Warming Potential'!$C$4+'GHG Inventory CH4 emissions'!R108*'Global Warming Potential'!$C$5+'GHG Inventory N2O emissions'!R108*'Global Warming Potential'!$C$6+'GHG Inventory HFC emissions'!R108</f>
        <v>0</v>
      </c>
      <c r="S108" s="12">
        <f>'GHG Inventory CO2 emissions'!S108*'Global Warming Potential'!$C$4+'GHG Inventory CH4 emissions'!S108*'Global Warming Potential'!$C$5+'GHG Inventory N2O emissions'!S108*'Global Warming Potential'!$C$6+'GHG Inventory HFC emissions'!S108</f>
        <v>0</v>
      </c>
    </row>
    <row r="109" spans="2:21" x14ac:dyDescent="0.35">
      <c r="B109" s="7" t="s">
        <v>138</v>
      </c>
      <c r="C109" s="12">
        <f>'GHG Inventory CO2 emissions'!C109*'Global Warming Potential'!$C$4+'GHG Inventory CH4 emissions'!C109*'Global Warming Potential'!$C$5+'GHG Inventory N2O emissions'!C109*'Global Warming Potential'!$C$6+'GHG Inventory HFC emissions'!C109</f>
        <v>0</v>
      </c>
      <c r="D109" s="12">
        <f>'GHG Inventory CO2 emissions'!D109*'Global Warming Potential'!$C$4+'GHG Inventory CH4 emissions'!D109*'Global Warming Potential'!$C$5+'GHG Inventory N2O emissions'!D109*'Global Warming Potential'!$C$6+'GHG Inventory HFC emissions'!D109</f>
        <v>0</v>
      </c>
      <c r="E109" s="12">
        <f>'GHG Inventory CO2 emissions'!E109*'Global Warming Potential'!$C$4+'GHG Inventory CH4 emissions'!E109*'Global Warming Potential'!$C$5+'GHG Inventory N2O emissions'!E109*'Global Warming Potential'!$C$6+'GHG Inventory HFC emissions'!E109</f>
        <v>0</v>
      </c>
      <c r="F109" s="12">
        <f>'GHG Inventory CO2 emissions'!F109*'Global Warming Potential'!$C$4+'GHG Inventory CH4 emissions'!F109*'Global Warming Potential'!$C$5+'GHG Inventory N2O emissions'!F109*'Global Warming Potential'!$C$6+'GHG Inventory HFC emissions'!F109</f>
        <v>0</v>
      </c>
      <c r="G109" s="12">
        <f>'GHG Inventory CO2 emissions'!G109*'Global Warming Potential'!$C$4+'GHG Inventory CH4 emissions'!G109*'Global Warming Potential'!$C$5+'GHG Inventory N2O emissions'!G109*'Global Warming Potential'!$C$6+'GHG Inventory HFC emissions'!G109</f>
        <v>0</v>
      </c>
      <c r="H109" s="12">
        <f>'GHG Inventory CO2 emissions'!H109*'Global Warming Potential'!$C$4+'GHG Inventory CH4 emissions'!H109*'Global Warming Potential'!$C$5+'GHG Inventory N2O emissions'!H109*'Global Warming Potential'!$C$6+'GHG Inventory HFC emissions'!H109</f>
        <v>0</v>
      </c>
      <c r="I109" s="12">
        <f>'GHG Inventory CO2 emissions'!I109*'Global Warming Potential'!$C$4+'GHG Inventory CH4 emissions'!I109*'Global Warming Potential'!$C$5+'GHG Inventory N2O emissions'!I109*'Global Warming Potential'!$C$6+'GHG Inventory HFC emissions'!I109</f>
        <v>0</v>
      </c>
      <c r="J109" s="12">
        <f>'GHG Inventory CO2 emissions'!J109*'Global Warming Potential'!$C$4+'GHG Inventory CH4 emissions'!J109*'Global Warming Potential'!$C$5+'GHG Inventory N2O emissions'!J109*'Global Warming Potential'!$C$6+'GHG Inventory HFC emissions'!J109</f>
        <v>0</v>
      </c>
      <c r="K109" s="12">
        <f>'GHG Inventory CO2 emissions'!K109*'Global Warming Potential'!$C$4+'GHG Inventory CH4 emissions'!K109*'Global Warming Potential'!$C$5+'GHG Inventory N2O emissions'!K109*'Global Warming Potential'!$C$6+'GHG Inventory HFC emissions'!K109</f>
        <v>0</v>
      </c>
      <c r="L109" s="12">
        <f>'GHG Inventory CO2 emissions'!L109*'Global Warming Potential'!$C$4+'GHG Inventory CH4 emissions'!L109*'Global Warming Potential'!$C$5+'GHG Inventory N2O emissions'!L109*'Global Warming Potential'!$C$6+'GHG Inventory HFC emissions'!L109</f>
        <v>0</v>
      </c>
      <c r="M109" s="12">
        <f>'GHG Inventory CO2 emissions'!M109*'Global Warming Potential'!$C$4+'GHG Inventory CH4 emissions'!M109*'Global Warming Potential'!$C$5+'GHG Inventory N2O emissions'!M109*'Global Warming Potential'!$C$6+'GHG Inventory HFC emissions'!M109</f>
        <v>0</v>
      </c>
      <c r="N109" s="12">
        <f>'GHG Inventory CO2 emissions'!N109*'Global Warming Potential'!$C$4+'GHG Inventory CH4 emissions'!N109*'Global Warming Potential'!$C$5+'GHG Inventory N2O emissions'!N109*'Global Warming Potential'!$C$6+'GHG Inventory HFC emissions'!N109</f>
        <v>0</v>
      </c>
      <c r="O109" s="12">
        <f>'GHG Inventory CO2 emissions'!O109*'Global Warming Potential'!$C$4+'GHG Inventory CH4 emissions'!O109*'Global Warming Potential'!$C$5+'GHG Inventory N2O emissions'!O109*'Global Warming Potential'!$C$6+'GHG Inventory HFC emissions'!O109</f>
        <v>0</v>
      </c>
      <c r="P109" s="12">
        <f>'GHG Inventory CO2 emissions'!P109*'Global Warming Potential'!$C$4+'GHG Inventory CH4 emissions'!P109*'Global Warming Potential'!$C$5+'GHG Inventory N2O emissions'!P109*'Global Warming Potential'!$C$6+'GHG Inventory HFC emissions'!P109</f>
        <v>0</v>
      </c>
      <c r="Q109" s="12">
        <f>'GHG Inventory CO2 emissions'!Q109*'Global Warming Potential'!$C$4+'GHG Inventory CH4 emissions'!Q109*'Global Warming Potential'!$C$5+'GHG Inventory N2O emissions'!Q109*'Global Warming Potential'!$C$6+'GHG Inventory HFC emissions'!Q109</f>
        <v>0.368865</v>
      </c>
      <c r="R109" s="12">
        <f>'GHG Inventory CO2 emissions'!R109*'Global Warming Potential'!$C$4+'GHG Inventory CH4 emissions'!R109*'Global Warming Potential'!$C$5+'GHG Inventory N2O emissions'!R109*'Global Warming Potential'!$C$6+'GHG Inventory HFC emissions'!R109</f>
        <v>0</v>
      </c>
      <c r="S109" s="12">
        <f>'GHG Inventory CO2 emissions'!S109*'Global Warming Potential'!$C$4+'GHG Inventory CH4 emissions'!S109*'Global Warming Potential'!$C$5+'GHG Inventory N2O emissions'!S109*'Global Warming Potential'!$C$6+'GHG Inventory HFC emissions'!S109</f>
        <v>0.48283199999999998</v>
      </c>
    </row>
    <row r="110" spans="2:21" x14ac:dyDescent="0.35">
      <c r="B110" s="7" t="s">
        <v>139</v>
      </c>
      <c r="C110" s="12">
        <f>'GHG Inventory CO2 emissions'!C110*'Global Warming Potential'!$C$4+'GHG Inventory CH4 emissions'!C110*'Global Warming Potential'!$C$5+'GHG Inventory N2O emissions'!C110*'Global Warming Potential'!$C$6+'GHG Inventory HFC emissions'!C110</f>
        <v>0</v>
      </c>
      <c r="D110" s="12">
        <f>'GHG Inventory CO2 emissions'!D110*'Global Warming Potential'!$C$4+'GHG Inventory CH4 emissions'!D110*'Global Warming Potential'!$C$5+'GHG Inventory N2O emissions'!D110*'Global Warming Potential'!$C$6+'GHG Inventory HFC emissions'!D110</f>
        <v>0</v>
      </c>
      <c r="E110" s="12">
        <f>'GHG Inventory CO2 emissions'!E110*'Global Warming Potential'!$C$4+'GHG Inventory CH4 emissions'!E110*'Global Warming Potential'!$C$5+'GHG Inventory N2O emissions'!E110*'Global Warming Potential'!$C$6+'GHG Inventory HFC emissions'!E110</f>
        <v>0</v>
      </c>
      <c r="F110" s="12">
        <f>'GHG Inventory CO2 emissions'!F110*'Global Warming Potential'!$C$4+'GHG Inventory CH4 emissions'!F110*'Global Warming Potential'!$C$5+'GHG Inventory N2O emissions'!F110*'Global Warming Potential'!$C$6+'GHG Inventory HFC emissions'!F110</f>
        <v>0</v>
      </c>
      <c r="G110" s="12">
        <f>'GHG Inventory CO2 emissions'!G110*'Global Warming Potential'!$C$4+'GHG Inventory CH4 emissions'!G110*'Global Warming Potential'!$C$5+'GHG Inventory N2O emissions'!G110*'Global Warming Potential'!$C$6+'GHG Inventory HFC emissions'!G110</f>
        <v>0</v>
      </c>
      <c r="H110" s="12">
        <f>'GHG Inventory CO2 emissions'!H110*'Global Warming Potential'!$C$4+'GHG Inventory CH4 emissions'!H110*'Global Warming Potential'!$C$5+'GHG Inventory N2O emissions'!H110*'Global Warming Potential'!$C$6+'GHG Inventory HFC emissions'!H110</f>
        <v>0</v>
      </c>
      <c r="I110" s="12">
        <f>'GHG Inventory CO2 emissions'!I110*'Global Warming Potential'!$C$4+'GHG Inventory CH4 emissions'!I110*'Global Warming Potential'!$C$5+'GHG Inventory N2O emissions'!I110*'Global Warming Potential'!$C$6+'GHG Inventory HFC emissions'!I110</f>
        <v>0</v>
      </c>
      <c r="J110" s="12">
        <f>'GHG Inventory CO2 emissions'!J110*'Global Warming Potential'!$C$4+'GHG Inventory CH4 emissions'!J110*'Global Warming Potential'!$C$5+'GHG Inventory N2O emissions'!J110*'Global Warming Potential'!$C$6+'GHG Inventory HFC emissions'!J110</f>
        <v>0</v>
      </c>
      <c r="K110" s="12">
        <f>'GHG Inventory CO2 emissions'!K110*'Global Warming Potential'!$C$4+'GHG Inventory CH4 emissions'!K110*'Global Warming Potential'!$C$5+'GHG Inventory N2O emissions'!K110*'Global Warming Potential'!$C$6+'GHG Inventory HFC emissions'!K110</f>
        <v>0</v>
      </c>
      <c r="L110" s="12">
        <f>'GHG Inventory CO2 emissions'!L110*'Global Warming Potential'!$C$4+'GHG Inventory CH4 emissions'!L110*'Global Warming Potential'!$C$5+'GHG Inventory N2O emissions'!L110*'Global Warming Potential'!$C$6+'GHG Inventory HFC emissions'!L110</f>
        <v>0</v>
      </c>
      <c r="M110" s="12">
        <f>'GHG Inventory CO2 emissions'!M110*'Global Warming Potential'!$C$4+'GHG Inventory CH4 emissions'!M110*'Global Warming Potential'!$C$5+'GHG Inventory N2O emissions'!M110*'Global Warming Potential'!$C$6+'GHG Inventory HFC emissions'!M110</f>
        <v>0</v>
      </c>
      <c r="N110" s="12">
        <f>'GHG Inventory CO2 emissions'!N110*'Global Warming Potential'!$C$4+'GHG Inventory CH4 emissions'!N110*'Global Warming Potential'!$C$5+'GHG Inventory N2O emissions'!N110*'Global Warming Potential'!$C$6+'GHG Inventory HFC emissions'!N110</f>
        <v>0</v>
      </c>
      <c r="O110" s="12">
        <f>'GHG Inventory CO2 emissions'!O110*'Global Warming Potential'!$C$4+'GHG Inventory CH4 emissions'!O110*'Global Warming Potential'!$C$5+'GHG Inventory N2O emissions'!O110*'Global Warming Potential'!$C$6+'GHG Inventory HFC emissions'!O110</f>
        <v>0</v>
      </c>
      <c r="P110" s="12">
        <f>'GHG Inventory CO2 emissions'!P110*'Global Warming Potential'!$C$4+'GHG Inventory CH4 emissions'!P110*'Global Warming Potential'!$C$5+'GHG Inventory N2O emissions'!P110*'Global Warming Potential'!$C$6+'GHG Inventory HFC emissions'!P110</f>
        <v>0</v>
      </c>
      <c r="Q110" s="12">
        <f>'GHG Inventory CO2 emissions'!Q110*'Global Warming Potential'!$C$4+'GHG Inventory CH4 emissions'!Q110*'Global Warming Potential'!$C$5+'GHG Inventory N2O emissions'!Q110*'Global Warming Potential'!$C$6+'GHG Inventory HFC emissions'!Q110</f>
        <v>2.8059149999999997</v>
      </c>
      <c r="R110" s="12">
        <f>'GHG Inventory CO2 emissions'!R110*'Global Warming Potential'!$C$4+'GHG Inventory CH4 emissions'!R110*'Global Warming Potential'!$C$5+'GHG Inventory N2O emissions'!R110*'Global Warming Potential'!$C$6+'GHG Inventory HFC emissions'!R110</f>
        <v>0</v>
      </c>
      <c r="S110" s="12">
        <f>'GHG Inventory CO2 emissions'!S110*'Global Warming Potential'!$C$4+'GHG Inventory CH4 emissions'!S110*'Global Warming Potential'!$C$5+'GHG Inventory N2O emissions'!S110*'Global Warming Potential'!$C$6+'GHG Inventory HFC emissions'!S110</f>
        <v>0</v>
      </c>
    </row>
    <row r="111" spans="2:21" x14ac:dyDescent="0.35">
      <c r="B111" s="7" t="s">
        <v>140</v>
      </c>
      <c r="C111" s="12">
        <f>'GHG Inventory CO2 emissions'!C111*'Global Warming Potential'!$C$4+'GHG Inventory CH4 emissions'!C111*'Global Warming Potential'!$C$5+'GHG Inventory N2O emissions'!C111*'Global Warming Potential'!$C$6+'GHG Inventory HFC emissions'!C111</f>
        <v>0</v>
      </c>
      <c r="D111" s="12">
        <f>'GHG Inventory CO2 emissions'!D111*'Global Warming Potential'!$C$4+'GHG Inventory CH4 emissions'!D111*'Global Warming Potential'!$C$5+'GHG Inventory N2O emissions'!D111*'Global Warming Potential'!$C$6+'GHG Inventory HFC emissions'!D111</f>
        <v>0</v>
      </c>
      <c r="E111" s="12">
        <f>'GHG Inventory CO2 emissions'!E111*'Global Warming Potential'!$C$4+'GHG Inventory CH4 emissions'!E111*'Global Warming Potential'!$C$5+'GHG Inventory N2O emissions'!E111*'Global Warming Potential'!$C$6+'GHG Inventory HFC emissions'!E111</f>
        <v>0</v>
      </c>
      <c r="F111" s="12">
        <f>'GHG Inventory CO2 emissions'!F111*'Global Warming Potential'!$C$4+'GHG Inventory CH4 emissions'!F111*'Global Warming Potential'!$C$5+'GHG Inventory N2O emissions'!F111*'Global Warming Potential'!$C$6+'GHG Inventory HFC emissions'!F111</f>
        <v>0</v>
      </c>
      <c r="G111" s="12">
        <f>'GHG Inventory CO2 emissions'!G111*'Global Warming Potential'!$C$4+'GHG Inventory CH4 emissions'!G111*'Global Warming Potential'!$C$5+'GHG Inventory N2O emissions'!G111*'Global Warming Potential'!$C$6+'GHG Inventory HFC emissions'!G111</f>
        <v>0</v>
      </c>
      <c r="H111" s="12">
        <f>'GHG Inventory CO2 emissions'!H111*'Global Warming Potential'!$C$4+'GHG Inventory CH4 emissions'!H111*'Global Warming Potential'!$C$5+'GHG Inventory N2O emissions'!H111*'Global Warming Potential'!$C$6+'GHG Inventory HFC emissions'!H111</f>
        <v>0</v>
      </c>
      <c r="I111" s="12">
        <f>'GHG Inventory CO2 emissions'!I111*'Global Warming Potential'!$C$4+'GHG Inventory CH4 emissions'!I111*'Global Warming Potential'!$C$5+'GHG Inventory N2O emissions'!I111*'Global Warming Potential'!$C$6+'GHG Inventory HFC emissions'!I111</f>
        <v>0</v>
      </c>
      <c r="J111" s="12">
        <f>'GHG Inventory CO2 emissions'!J111*'Global Warming Potential'!$C$4+'GHG Inventory CH4 emissions'!J111*'Global Warming Potential'!$C$5+'GHG Inventory N2O emissions'!J111*'Global Warming Potential'!$C$6+'GHG Inventory HFC emissions'!J111</f>
        <v>0</v>
      </c>
      <c r="K111" s="12">
        <f>'GHG Inventory CO2 emissions'!K111*'Global Warming Potential'!$C$4+'GHG Inventory CH4 emissions'!K111*'Global Warming Potential'!$C$5+'GHG Inventory N2O emissions'!K111*'Global Warming Potential'!$C$6+'GHG Inventory HFC emissions'!K111</f>
        <v>0</v>
      </c>
      <c r="L111" s="12">
        <f>'GHG Inventory CO2 emissions'!L111*'Global Warming Potential'!$C$4+'GHG Inventory CH4 emissions'!L111*'Global Warming Potential'!$C$5+'GHG Inventory N2O emissions'!L111*'Global Warming Potential'!$C$6+'GHG Inventory HFC emissions'!L111</f>
        <v>0</v>
      </c>
      <c r="M111" s="12">
        <f>'GHG Inventory CO2 emissions'!M111*'Global Warming Potential'!$C$4+'GHG Inventory CH4 emissions'!M111*'Global Warming Potential'!$C$5+'GHG Inventory N2O emissions'!M111*'Global Warming Potential'!$C$6+'GHG Inventory HFC emissions'!M111</f>
        <v>0</v>
      </c>
      <c r="N111" s="12">
        <f>'GHG Inventory CO2 emissions'!N111*'Global Warming Potential'!$C$4+'GHG Inventory CH4 emissions'!N111*'Global Warming Potential'!$C$5+'GHG Inventory N2O emissions'!N111*'Global Warming Potential'!$C$6+'GHG Inventory HFC emissions'!N111</f>
        <v>0</v>
      </c>
      <c r="O111" s="12">
        <f>'GHG Inventory CO2 emissions'!O111*'Global Warming Potential'!$C$4+'GHG Inventory CH4 emissions'!O111*'Global Warming Potential'!$C$5+'GHG Inventory N2O emissions'!O111*'Global Warming Potential'!$C$6+'GHG Inventory HFC emissions'!O111</f>
        <v>0</v>
      </c>
      <c r="P111" s="12">
        <f>'GHG Inventory CO2 emissions'!P111*'Global Warming Potential'!$C$4+'GHG Inventory CH4 emissions'!P111*'Global Warming Potential'!$C$5+'GHG Inventory N2O emissions'!P111*'Global Warming Potential'!$C$6+'GHG Inventory HFC emissions'!P111</f>
        <v>0</v>
      </c>
      <c r="Q111" s="12">
        <f>'GHG Inventory CO2 emissions'!Q111*'Global Warming Potential'!$C$4+'GHG Inventory CH4 emissions'!Q111*'Global Warming Potential'!$C$5+'GHG Inventory N2O emissions'!Q111*'Global Warming Potential'!$C$6+'GHG Inventory HFC emissions'!Q111</f>
        <v>0</v>
      </c>
      <c r="R111" s="12">
        <f>'GHG Inventory CO2 emissions'!R111*'Global Warming Potential'!$C$4+'GHG Inventory CH4 emissions'!R111*'Global Warming Potential'!$C$5+'GHG Inventory N2O emissions'!R111*'Global Warming Potential'!$C$6+'GHG Inventory HFC emissions'!R111</f>
        <v>0</v>
      </c>
      <c r="S111" s="12">
        <f>'GHG Inventory CO2 emissions'!S111*'Global Warming Potential'!$C$4+'GHG Inventory CH4 emissions'!S111*'Global Warming Potential'!$C$5+'GHG Inventory N2O emissions'!S111*'Global Warming Potential'!$C$6+'GHG Inventory HFC emissions'!S111</f>
        <v>0</v>
      </c>
    </row>
    <row r="112" spans="2:21" x14ac:dyDescent="0.35">
      <c r="B112" s="7" t="s">
        <v>141</v>
      </c>
      <c r="C112" s="12">
        <f>'GHG Inventory CO2 emissions'!C112*'Global Warming Potential'!$C$4+'GHG Inventory CH4 emissions'!C112*'Global Warming Potential'!$C$5+'GHG Inventory N2O emissions'!C112*'Global Warming Potential'!$C$6+'GHG Inventory HFC emissions'!C112</f>
        <v>0</v>
      </c>
      <c r="D112" s="12">
        <f>'GHG Inventory CO2 emissions'!D112*'Global Warming Potential'!$C$4+'GHG Inventory CH4 emissions'!D112*'Global Warming Potential'!$C$5+'GHG Inventory N2O emissions'!D112*'Global Warming Potential'!$C$6+'GHG Inventory HFC emissions'!D112</f>
        <v>0</v>
      </c>
      <c r="E112" s="12">
        <f>'GHG Inventory CO2 emissions'!E112*'Global Warming Potential'!$C$4+'GHG Inventory CH4 emissions'!E112*'Global Warming Potential'!$C$5+'GHG Inventory N2O emissions'!E112*'Global Warming Potential'!$C$6+'GHG Inventory HFC emissions'!E112</f>
        <v>0</v>
      </c>
      <c r="F112" s="12">
        <f>'GHG Inventory CO2 emissions'!F112*'Global Warming Potential'!$C$4+'GHG Inventory CH4 emissions'!F112*'Global Warming Potential'!$C$5+'GHG Inventory N2O emissions'!F112*'Global Warming Potential'!$C$6+'GHG Inventory HFC emissions'!F112</f>
        <v>0</v>
      </c>
      <c r="G112" s="12">
        <f>'GHG Inventory CO2 emissions'!G112*'Global Warming Potential'!$C$4+'GHG Inventory CH4 emissions'!G112*'Global Warming Potential'!$C$5+'GHG Inventory N2O emissions'!G112*'Global Warming Potential'!$C$6+'GHG Inventory HFC emissions'!G112</f>
        <v>0</v>
      </c>
      <c r="H112" s="12">
        <f>'GHG Inventory CO2 emissions'!H112*'Global Warming Potential'!$C$4+'GHG Inventory CH4 emissions'!H112*'Global Warming Potential'!$C$5+'GHG Inventory N2O emissions'!H112*'Global Warming Potential'!$C$6+'GHG Inventory HFC emissions'!H112</f>
        <v>0</v>
      </c>
      <c r="I112" s="12">
        <f>'GHG Inventory CO2 emissions'!I112*'Global Warming Potential'!$C$4+'GHG Inventory CH4 emissions'!I112*'Global Warming Potential'!$C$5+'GHG Inventory N2O emissions'!I112*'Global Warming Potential'!$C$6+'GHG Inventory HFC emissions'!I112</f>
        <v>0</v>
      </c>
      <c r="J112" s="12">
        <f>'GHG Inventory CO2 emissions'!J112*'Global Warming Potential'!$C$4+'GHG Inventory CH4 emissions'!J112*'Global Warming Potential'!$C$5+'GHG Inventory N2O emissions'!J112*'Global Warming Potential'!$C$6+'GHG Inventory HFC emissions'!J112</f>
        <v>0</v>
      </c>
      <c r="K112" s="12">
        <f>'GHG Inventory CO2 emissions'!K112*'Global Warming Potential'!$C$4+'GHG Inventory CH4 emissions'!K112*'Global Warming Potential'!$C$5+'GHG Inventory N2O emissions'!K112*'Global Warming Potential'!$C$6+'GHG Inventory HFC emissions'!K112</f>
        <v>0</v>
      </c>
      <c r="L112" s="12">
        <f>'GHG Inventory CO2 emissions'!L112*'Global Warming Potential'!$C$4+'GHG Inventory CH4 emissions'!L112*'Global Warming Potential'!$C$5+'GHG Inventory N2O emissions'!L112*'Global Warming Potential'!$C$6+'GHG Inventory HFC emissions'!L112</f>
        <v>0</v>
      </c>
      <c r="M112" s="12">
        <f>'GHG Inventory CO2 emissions'!M112*'Global Warming Potential'!$C$4+'GHG Inventory CH4 emissions'!M112*'Global Warming Potential'!$C$5+'GHG Inventory N2O emissions'!M112*'Global Warming Potential'!$C$6+'GHG Inventory HFC emissions'!M112</f>
        <v>0</v>
      </c>
      <c r="N112" s="12">
        <f>'GHG Inventory CO2 emissions'!N112*'Global Warming Potential'!$C$4+'GHG Inventory CH4 emissions'!N112*'Global Warming Potential'!$C$5+'GHG Inventory N2O emissions'!N112*'Global Warming Potential'!$C$6+'GHG Inventory HFC emissions'!N112</f>
        <v>0</v>
      </c>
      <c r="O112" s="12">
        <f>'GHG Inventory CO2 emissions'!O112*'Global Warming Potential'!$C$4+'GHG Inventory CH4 emissions'!O112*'Global Warming Potential'!$C$5+'GHG Inventory N2O emissions'!O112*'Global Warming Potential'!$C$6+'GHG Inventory HFC emissions'!O112</f>
        <v>0</v>
      </c>
      <c r="P112" s="12">
        <f>'GHG Inventory CO2 emissions'!P112*'Global Warming Potential'!$C$4+'GHG Inventory CH4 emissions'!P112*'Global Warming Potential'!$C$5+'GHG Inventory N2O emissions'!P112*'Global Warming Potential'!$C$6+'GHG Inventory HFC emissions'!P112</f>
        <v>0</v>
      </c>
      <c r="Q112" s="12">
        <f>'GHG Inventory CO2 emissions'!Q112*'Global Warming Potential'!$C$4+'GHG Inventory CH4 emissions'!Q112*'Global Warming Potential'!$C$5+'GHG Inventory N2O emissions'!Q112*'Global Warming Potential'!$C$6+'GHG Inventory HFC emissions'!Q112</f>
        <v>0.32999399999999995</v>
      </c>
      <c r="R112" s="12">
        <f>'GHG Inventory CO2 emissions'!R112*'Global Warming Potential'!$C$4+'GHG Inventory CH4 emissions'!R112*'Global Warming Potential'!$C$5+'GHG Inventory N2O emissions'!R112*'Global Warming Potential'!$C$6+'GHG Inventory HFC emissions'!R112</f>
        <v>0</v>
      </c>
      <c r="S112" s="12">
        <f>'GHG Inventory CO2 emissions'!S112*'Global Warming Potential'!$C$4+'GHG Inventory CH4 emissions'!S112*'Global Warming Potential'!$C$5+'GHG Inventory N2O emissions'!S112*'Global Warming Potential'!$C$6+'GHG Inventory HFC emissions'!S112</f>
        <v>0</v>
      </c>
    </row>
    <row r="113" spans="2:23" x14ac:dyDescent="0.35">
      <c r="B113" s="7" t="s">
        <v>142</v>
      </c>
      <c r="C113" s="12">
        <f>'GHG Inventory CO2 emissions'!C113*'Global Warming Potential'!$C$4+'GHG Inventory CH4 emissions'!C113*'Global Warming Potential'!$C$5+'GHG Inventory N2O emissions'!C113*'Global Warming Potential'!$C$6+'GHG Inventory HFC emissions'!C113</f>
        <v>0</v>
      </c>
      <c r="D113" s="12">
        <f>'GHG Inventory CO2 emissions'!D113*'Global Warming Potential'!$C$4+'GHG Inventory CH4 emissions'!D113*'Global Warming Potential'!$C$5+'GHG Inventory N2O emissions'!D113*'Global Warming Potential'!$C$6+'GHG Inventory HFC emissions'!D113</f>
        <v>0</v>
      </c>
      <c r="E113" s="12">
        <f>'GHG Inventory CO2 emissions'!E113*'Global Warming Potential'!$C$4+'GHG Inventory CH4 emissions'!E113*'Global Warming Potential'!$C$5+'GHG Inventory N2O emissions'!E113*'Global Warming Potential'!$C$6+'GHG Inventory HFC emissions'!E113</f>
        <v>0</v>
      </c>
      <c r="F113" s="12">
        <f>'GHG Inventory CO2 emissions'!F113*'Global Warming Potential'!$C$4+'GHG Inventory CH4 emissions'!F113*'Global Warming Potential'!$C$5+'GHG Inventory N2O emissions'!F113*'Global Warming Potential'!$C$6+'GHG Inventory HFC emissions'!F113</f>
        <v>0</v>
      </c>
      <c r="G113" s="12">
        <f>'GHG Inventory CO2 emissions'!G113*'Global Warming Potential'!$C$4+'GHG Inventory CH4 emissions'!G113*'Global Warming Potential'!$C$5+'GHG Inventory N2O emissions'!G113*'Global Warming Potential'!$C$6+'GHG Inventory HFC emissions'!G113</f>
        <v>0</v>
      </c>
      <c r="H113" s="12">
        <f>'GHG Inventory CO2 emissions'!H113*'Global Warming Potential'!$C$4+'GHG Inventory CH4 emissions'!H113*'Global Warming Potential'!$C$5+'GHG Inventory N2O emissions'!H113*'Global Warming Potential'!$C$6+'GHG Inventory HFC emissions'!H113</f>
        <v>0</v>
      </c>
      <c r="I113" s="12">
        <f>'GHG Inventory CO2 emissions'!I113*'Global Warming Potential'!$C$4+'GHG Inventory CH4 emissions'!I113*'Global Warming Potential'!$C$5+'GHG Inventory N2O emissions'!I113*'Global Warming Potential'!$C$6+'GHG Inventory HFC emissions'!I113</f>
        <v>0</v>
      </c>
      <c r="J113" s="12">
        <f>'GHG Inventory CO2 emissions'!J113*'Global Warming Potential'!$C$4+'GHG Inventory CH4 emissions'!J113*'Global Warming Potential'!$C$5+'GHG Inventory N2O emissions'!J113*'Global Warming Potential'!$C$6+'GHG Inventory HFC emissions'!J113</f>
        <v>0</v>
      </c>
      <c r="K113" s="12">
        <f>'GHG Inventory CO2 emissions'!K113*'Global Warming Potential'!$C$4+'GHG Inventory CH4 emissions'!K113*'Global Warming Potential'!$C$5+'GHG Inventory N2O emissions'!K113*'Global Warming Potential'!$C$6+'GHG Inventory HFC emissions'!K113</f>
        <v>0</v>
      </c>
      <c r="L113" s="12">
        <f>'GHG Inventory CO2 emissions'!L113*'Global Warming Potential'!$C$4+'GHG Inventory CH4 emissions'!L113*'Global Warming Potential'!$C$5+'GHG Inventory N2O emissions'!L113*'Global Warming Potential'!$C$6+'GHG Inventory HFC emissions'!L113</f>
        <v>0</v>
      </c>
      <c r="M113" s="12">
        <f>'GHG Inventory CO2 emissions'!M113*'Global Warming Potential'!$C$4+'GHG Inventory CH4 emissions'!M113*'Global Warming Potential'!$C$5+'GHG Inventory N2O emissions'!M113*'Global Warming Potential'!$C$6+'GHG Inventory HFC emissions'!M113</f>
        <v>0</v>
      </c>
      <c r="N113" s="12">
        <f>'GHG Inventory CO2 emissions'!N113*'Global Warming Potential'!$C$4+'GHG Inventory CH4 emissions'!N113*'Global Warming Potential'!$C$5+'GHG Inventory N2O emissions'!N113*'Global Warming Potential'!$C$6+'GHG Inventory HFC emissions'!N113</f>
        <v>0</v>
      </c>
      <c r="O113" s="12">
        <f>'GHG Inventory CO2 emissions'!O113*'Global Warming Potential'!$C$4+'GHG Inventory CH4 emissions'!O113*'Global Warming Potential'!$C$5+'GHG Inventory N2O emissions'!O113*'Global Warming Potential'!$C$6+'GHG Inventory HFC emissions'!O113</f>
        <v>0</v>
      </c>
      <c r="P113" s="12">
        <f>'GHG Inventory CO2 emissions'!P113*'Global Warming Potential'!$C$4+'GHG Inventory CH4 emissions'!P113*'Global Warming Potential'!$C$5+'GHG Inventory N2O emissions'!P113*'Global Warming Potential'!$C$6+'GHG Inventory HFC emissions'!P113</f>
        <v>0</v>
      </c>
      <c r="Q113" s="12">
        <f>'GHG Inventory CO2 emissions'!Q113*'Global Warming Potential'!$C$4+'GHG Inventory CH4 emissions'!Q113*'Global Warming Potential'!$C$5+'GHG Inventory N2O emissions'!Q113*'Global Warming Potential'!$C$6+'GHG Inventory HFC emissions'!Q113</f>
        <v>0</v>
      </c>
      <c r="R113" s="12">
        <f>'GHG Inventory CO2 emissions'!R113*'Global Warming Potential'!$C$4+'GHG Inventory CH4 emissions'!R113*'Global Warming Potential'!$C$5+'GHG Inventory N2O emissions'!R113*'Global Warming Potential'!$C$6+'GHG Inventory HFC emissions'!R113</f>
        <v>0</v>
      </c>
      <c r="S113" s="12">
        <f>'GHG Inventory CO2 emissions'!S113*'Global Warming Potential'!$C$4+'GHG Inventory CH4 emissions'!S113*'Global Warming Potential'!$C$5+'GHG Inventory N2O emissions'!S113*'Global Warming Potential'!$C$6+'GHG Inventory HFC emissions'!S113</f>
        <v>0</v>
      </c>
    </row>
    <row r="114" spans="2:23" x14ac:dyDescent="0.35">
      <c r="B114" s="7" t="s">
        <v>143</v>
      </c>
      <c r="C114" s="12">
        <f>'GHG Inventory CO2 emissions'!C114*'Global Warming Potential'!$C$4+'GHG Inventory CH4 emissions'!C114*'Global Warming Potential'!$C$5+'GHG Inventory N2O emissions'!C114*'Global Warming Potential'!$C$6+'GHG Inventory HFC emissions'!C114</f>
        <v>0</v>
      </c>
      <c r="D114" s="12">
        <f>'GHG Inventory CO2 emissions'!D114*'Global Warming Potential'!$C$4+'GHG Inventory CH4 emissions'!D114*'Global Warming Potential'!$C$5+'GHG Inventory N2O emissions'!D114*'Global Warming Potential'!$C$6+'GHG Inventory HFC emissions'!D114</f>
        <v>0</v>
      </c>
      <c r="E114" s="12">
        <f>'GHG Inventory CO2 emissions'!E114*'Global Warming Potential'!$C$4+'GHG Inventory CH4 emissions'!E114*'Global Warming Potential'!$C$5+'GHG Inventory N2O emissions'!E114*'Global Warming Potential'!$C$6+'GHG Inventory HFC emissions'!E114</f>
        <v>0</v>
      </c>
      <c r="F114" s="12">
        <f>'GHG Inventory CO2 emissions'!F114*'Global Warming Potential'!$C$4+'GHG Inventory CH4 emissions'!F114*'Global Warming Potential'!$C$5+'GHG Inventory N2O emissions'!F114*'Global Warming Potential'!$C$6+'GHG Inventory HFC emissions'!F114</f>
        <v>0</v>
      </c>
      <c r="G114" s="12">
        <f>'GHG Inventory CO2 emissions'!G114*'Global Warming Potential'!$C$4+'GHG Inventory CH4 emissions'!G114*'Global Warming Potential'!$C$5+'GHG Inventory N2O emissions'!G114*'Global Warming Potential'!$C$6+'GHG Inventory HFC emissions'!G114</f>
        <v>0</v>
      </c>
      <c r="H114" s="12">
        <f>'GHG Inventory CO2 emissions'!H114*'Global Warming Potential'!$C$4+'GHG Inventory CH4 emissions'!H114*'Global Warming Potential'!$C$5+'GHG Inventory N2O emissions'!H114*'Global Warming Potential'!$C$6+'GHG Inventory HFC emissions'!H114</f>
        <v>0</v>
      </c>
      <c r="I114" s="12">
        <f>'GHG Inventory CO2 emissions'!I114*'Global Warming Potential'!$C$4+'GHG Inventory CH4 emissions'!I114*'Global Warming Potential'!$C$5+'GHG Inventory N2O emissions'!I114*'Global Warming Potential'!$C$6+'GHG Inventory HFC emissions'!I114</f>
        <v>0</v>
      </c>
      <c r="J114" s="12">
        <f>'GHG Inventory CO2 emissions'!J114*'Global Warming Potential'!$C$4+'GHG Inventory CH4 emissions'!J114*'Global Warming Potential'!$C$5+'GHG Inventory N2O emissions'!J114*'Global Warming Potential'!$C$6+'GHG Inventory HFC emissions'!J114</f>
        <v>0</v>
      </c>
      <c r="K114" s="12">
        <f>'GHG Inventory CO2 emissions'!K114*'Global Warming Potential'!$C$4+'GHG Inventory CH4 emissions'!K114*'Global Warming Potential'!$C$5+'GHG Inventory N2O emissions'!K114*'Global Warming Potential'!$C$6+'GHG Inventory HFC emissions'!K114</f>
        <v>0</v>
      </c>
      <c r="L114" s="12">
        <f>'GHG Inventory CO2 emissions'!L114*'Global Warming Potential'!$C$4+'GHG Inventory CH4 emissions'!L114*'Global Warming Potential'!$C$5+'GHG Inventory N2O emissions'!L114*'Global Warming Potential'!$C$6+'GHG Inventory HFC emissions'!L114</f>
        <v>0</v>
      </c>
      <c r="M114" s="12">
        <f>'GHG Inventory CO2 emissions'!M114*'Global Warming Potential'!$C$4+'GHG Inventory CH4 emissions'!M114*'Global Warming Potential'!$C$5+'GHG Inventory N2O emissions'!M114*'Global Warming Potential'!$C$6+'GHG Inventory HFC emissions'!M114</f>
        <v>0</v>
      </c>
      <c r="N114" s="12">
        <f>'GHG Inventory CO2 emissions'!N114*'Global Warming Potential'!$C$4+'GHG Inventory CH4 emissions'!N114*'Global Warming Potential'!$C$5+'GHG Inventory N2O emissions'!N114*'Global Warming Potential'!$C$6+'GHG Inventory HFC emissions'!N114</f>
        <v>0</v>
      </c>
      <c r="O114" s="12">
        <f>'GHG Inventory CO2 emissions'!O114*'Global Warming Potential'!$C$4+'GHG Inventory CH4 emissions'!O114*'Global Warming Potential'!$C$5+'GHG Inventory N2O emissions'!O114*'Global Warming Potential'!$C$6+'GHG Inventory HFC emissions'!O114</f>
        <v>0</v>
      </c>
      <c r="P114" s="12">
        <f>'GHG Inventory CO2 emissions'!P114*'Global Warming Potential'!$C$4+'GHG Inventory CH4 emissions'!P114*'Global Warming Potential'!$C$5+'GHG Inventory N2O emissions'!P114*'Global Warming Potential'!$C$6+'GHG Inventory HFC emissions'!P114</f>
        <v>0</v>
      </c>
      <c r="Q114" s="12">
        <f>'GHG Inventory CO2 emissions'!Q114*'Global Warming Potential'!$C$4+'GHG Inventory CH4 emissions'!Q114*'Global Warming Potential'!$C$5+'GHG Inventory N2O emissions'!Q114*'Global Warming Potential'!$C$6+'GHG Inventory HFC emissions'!Q114</f>
        <v>0.55159649999999993</v>
      </c>
      <c r="R114" s="12">
        <f>'GHG Inventory CO2 emissions'!R114*'Global Warming Potential'!$C$4+'GHG Inventory CH4 emissions'!R114*'Global Warming Potential'!$C$5+'GHG Inventory N2O emissions'!R114*'Global Warming Potential'!$C$6+'GHG Inventory HFC emissions'!R114</f>
        <v>0</v>
      </c>
      <c r="S114" s="12">
        <f>'GHG Inventory CO2 emissions'!S114*'Global Warming Potential'!$C$4+'GHG Inventory CH4 emissions'!S114*'Global Warming Potential'!$C$5+'GHG Inventory N2O emissions'!S114*'Global Warming Potential'!$C$6+'GHG Inventory HFC emissions'!S114</f>
        <v>0</v>
      </c>
    </row>
    <row r="115" spans="2:23" x14ac:dyDescent="0.35">
      <c r="B115" s="7" t="s">
        <v>144</v>
      </c>
      <c r="C115" s="12">
        <f>'GHG Inventory CO2 emissions'!C115*'Global Warming Potential'!$C$4+'GHG Inventory CH4 emissions'!C115*'Global Warming Potential'!$C$5+'GHG Inventory N2O emissions'!C115*'Global Warming Potential'!$C$6+'GHG Inventory HFC emissions'!C115</f>
        <v>0</v>
      </c>
      <c r="D115" s="12">
        <f>'GHG Inventory CO2 emissions'!D115*'Global Warming Potential'!$C$4+'GHG Inventory CH4 emissions'!D115*'Global Warming Potential'!$C$5+'GHG Inventory N2O emissions'!D115*'Global Warming Potential'!$C$6+'GHG Inventory HFC emissions'!D115</f>
        <v>0</v>
      </c>
      <c r="E115" s="12">
        <f>'GHG Inventory CO2 emissions'!E115*'Global Warming Potential'!$C$4+'GHG Inventory CH4 emissions'!E115*'Global Warming Potential'!$C$5+'GHG Inventory N2O emissions'!E115*'Global Warming Potential'!$C$6+'GHG Inventory HFC emissions'!E115</f>
        <v>0</v>
      </c>
      <c r="F115" s="12">
        <f>'GHG Inventory CO2 emissions'!F115*'Global Warming Potential'!$C$4+'GHG Inventory CH4 emissions'!F115*'Global Warming Potential'!$C$5+'GHG Inventory N2O emissions'!F115*'Global Warming Potential'!$C$6+'GHG Inventory HFC emissions'!F115</f>
        <v>0</v>
      </c>
      <c r="G115" s="12">
        <f>'GHG Inventory CO2 emissions'!G115*'Global Warming Potential'!$C$4+'GHG Inventory CH4 emissions'!G115*'Global Warming Potential'!$C$5+'GHG Inventory N2O emissions'!G115*'Global Warming Potential'!$C$6+'GHG Inventory HFC emissions'!G115</f>
        <v>0</v>
      </c>
      <c r="H115" s="12">
        <f>'GHG Inventory CO2 emissions'!H115*'Global Warming Potential'!$C$4+'GHG Inventory CH4 emissions'!H115*'Global Warming Potential'!$C$5+'GHG Inventory N2O emissions'!H115*'Global Warming Potential'!$C$6+'GHG Inventory HFC emissions'!H115</f>
        <v>0</v>
      </c>
      <c r="I115" s="12">
        <f>'GHG Inventory CO2 emissions'!I115*'Global Warming Potential'!$C$4+'GHG Inventory CH4 emissions'!I115*'Global Warming Potential'!$C$5+'GHG Inventory N2O emissions'!I115*'Global Warming Potential'!$C$6+'GHG Inventory HFC emissions'!I115</f>
        <v>0</v>
      </c>
      <c r="J115" s="12">
        <f>'GHG Inventory CO2 emissions'!J115*'Global Warming Potential'!$C$4+'GHG Inventory CH4 emissions'!J115*'Global Warming Potential'!$C$5+'GHG Inventory N2O emissions'!J115*'Global Warming Potential'!$C$6+'GHG Inventory HFC emissions'!J115</f>
        <v>0</v>
      </c>
      <c r="K115" s="12">
        <f>'GHG Inventory CO2 emissions'!K115*'Global Warming Potential'!$C$4+'GHG Inventory CH4 emissions'!K115*'Global Warming Potential'!$C$5+'GHG Inventory N2O emissions'!K115*'Global Warming Potential'!$C$6+'GHG Inventory HFC emissions'!K115</f>
        <v>0</v>
      </c>
      <c r="L115" s="12">
        <f>'GHG Inventory CO2 emissions'!L115*'Global Warming Potential'!$C$4+'GHG Inventory CH4 emissions'!L115*'Global Warming Potential'!$C$5+'GHG Inventory N2O emissions'!L115*'Global Warming Potential'!$C$6+'GHG Inventory HFC emissions'!L115</f>
        <v>0</v>
      </c>
      <c r="M115" s="12">
        <f>'GHG Inventory CO2 emissions'!M115*'Global Warming Potential'!$C$4+'GHG Inventory CH4 emissions'!M115*'Global Warming Potential'!$C$5+'GHG Inventory N2O emissions'!M115*'Global Warming Potential'!$C$6+'GHG Inventory HFC emissions'!M115</f>
        <v>0</v>
      </c>
      <c r="N115" s="12">
        <f>'GHG Inventory CO2 emissions'!N115*'Global Warming Potential'!$C$4+'GHG Inventory CH4 emissions'!N115*'Global Warming Potential'!$C$5+'GHG Inventory N2O emissions'!N115*'Global Warming Potential'!$C$6+'GHG Inventory HFC emissions'!N115</f>
        <v>0</v>
      </c>
      <c r="O115" s="12">
        <f>'GHG Inventory CO2 emissions'!O115*'Global Warming Potential'!$C$4+'GHG Inventory CH4 emissions'!O115*'Global Warming Potential'!$C$5+'GHG Inventory N2O emissions'!O115*'Global Warming Potential'!$C$6+'GHG Inventory HFC emissions'!O115</f>
        <v>0</v>
      </c>
      <c r="P115" s="12">
        <f>'GHG Inventory CO2 emissions'!P115*'Global Warming Potential'!$C$4+'GHG Inventory CH4 emissions'!P115*'Global Warming Potential'!$C$5+'GHG Inventory N2O emissions'!P115*'Global Warming Potential'!$C$6+'GHG Inventory HFC emissions'!P115</f>
        <v>0</v>
      </c>
      <c r="Q115" s="12">
        <f>'GHG Inventory CO2 emissions'!Q115*'Global Warming Potential'!$C$4+'GHG Inventory CH4 emissions'!Q115*'Global Warming Potential'!$C$5+'GHG Inventory N2O emissions'!Q115*'Global Warming Potential'!$C$6+'GHG Inventory HFC emissions'!Q115</f>
        <v>0</v>
      </c>
      <c r="R115" s="12">
        <f>'GHG Inventory CO2 emissions'!R115*'Global Warming Potential'!$C$4+'GHG Inventory CH4 emissions'!R115*'Global Warming Potential'!$C$5+'GHG Inventory N2O emissions'!R115*'Global Warming Potential'!$C$6+'GHG Inventory HFC emissions'!R115</f>
        <v>0</v>
      </c>
      <c r="S115" s="12">
        <f>'GHG Inventory CO2 emissions'!S115*'Global Warming Potential'!$C$4+'GHG Inventory CH4 emissions'!S115*'Global Warming Potential'!$C$5+'GHG Inventory N2O emissions'!S115*'Global Warming Potential'!$C$6+'GHG Inventory HFC emissions'!S115</f>
        <v>0</v>
      </c>
    </row>
    <row r="116" spans="2:23" x14ac:dyDescent="0.35">
      <c r="B116" s="5" t="s">
        <v>72</v>
      </c>
      <c r="C116" s="12">
        <f>'GHG Inventory CO2 emissions'!C116*'Global Warming Potential'!$C$4+'GHG Inventory CH4 emissions'!C116*'Global Warming Potential'!$C$5+'GHG Inventory N2O emissions'!C116*'Global Warming Potential'!$C$6+'GHG Inventory HFC emissions'!C116</f>
        <v>0</v>
      </c>
      <c r="D116" s="12">
        <f>'GHG Inventory CO2 emissions'!D116*'Global Warming Potential'!$C$4+'GHG Inventory CH4 emissions'!D116*'Global Warming Potential'!$C$5+'GHG Inventory N2O emissions'!D116*'Global Warming Potential'!$C$6+'GHG Inventory HFC emissions'!D116</f>
        <v>0</v>
      </c>
      <c r="E116" s="12">
        <f>'GHG Inventory CO2 emissions'!E116*'Global Warming Potential'!$C$4+'GHG Inventory CH4 emissions'!E116*'Global Warming Potential'!$C$5+'GHG Inventory N2O emissions'!E116*'Global Warming Potential'!$C$6+'GHG Inventory HFC emissions'!E116</f>
        <v>0</v>
      </c>
      <c r="F116" s="12">
        <f>'GHG Inventory CO2 emissions'!F116*'Global Warming Potential'!$C$4+'GHG Inventory CH4 emissions'!F116*'Global Warming Potential'!$C$5+'GHG Inventory N2O emissions'!F116*'Global Warming Potential'!$C$6+'GHG Inventory HFC emissions'!F116</f>
        <v>0</v>
      </c>
      <c r="G116" s="12">
        <f>'GHG Inventory CO2 emissions'!G116*'Global Warming Potential'!$C$4+'GHG Inventory CH4 emissions'!G116*'Global Warming Potential'!$C$5+'GHG Inventory N2O emissions'!G116*'Global Warming Potential'!$C$6+'GHG Inventory HFC emissions'!G116</f>
        <v>0</v>
      </c>
      <c r="H116" s="12">
        <f>'GHG Inventory CO2 emissions'!H116*'Global Warming Potential'!$C$4+'GHG Inventory CH4 emissions'!H116*'Global Warming Potential'!$C$5+'GHG Inventory N2O emissions'!H116*'Global Warming Potential'!$C$6+'GHG Inventory HFC emissions'!H116</f>
        <v>0</v>
      </c>
      <c r="I116" s="12">
        <f>'GHG Inventory CO2 emissions'!I116*'Global Warming Potential'!$C$4+'GHG Inventory CH4 emissions'!I116*'Global Warming Potential'!$C$5+'GHG Inventory N2O emissions'!I116*'Global Warming Potential'!$C$6+'GHG Inventory HFC emissions'!I116</f>
        <v>0</v>
      </c>
      <c r="J116" s="12">
        <f>'GHG Inventory CO2 emissions'!J116*'Global Warming Potential'!$C$4+'GHG Inventory CH4 emissions'!J116*'Global Warming Potential'!$C$5+'GHG Inventory N2O emissions'!J116*'Global Warming Potential'!$C$6+'GHG Inventory HFC emissions'!J116</f>
        <v>0</v>
      </c>
      <c r="K116" s="12">
        <f>'GHG Inventory CO2 emissions'!K116*'Global Warming Potential'!$C$4+'GHG Inventory CH4 emissions'!K116*'Global Warming Potential'!$C$5+'GHG Inventory N2O emissions'!K116*'Global Warming Potential'!$C$6+'GHG Inventory HFC emissions'!K116</f>
        <v>0</v>
      </c>
      <c r="L116" s="12">
        <f>'GHG Inventory CO2 emissions'!L116*'Global Warming Potential'!$C$4+'GHG Inventory CH4 emissions'!L116*'Global Warming Potential'!$C$5+'GHG Inventory N2O emissions'!L116*'Global Warming Potential'!$C$6+'GHG Inventory HFC emissions'!L116</f>
        <v>0</v>
      </c>
      <c r="M116" s="12">
        <f>'GHG Inventory CO2 emissions'!M116*'Global Warming Potential'!$C$4+'GHG Inventory CH4 emissions'!M116*'Global Warming Potential'!$C$5+'GHG Inventory N2O emissions'!M116*'Global Warming Potential'!$C$6+'GHG Inventory HFC emissions'!M116</f>
        <v>0</v>
      </c>
      <c r="N116" s="12">
        <f>'GHG Inventory CO2 emissions'!N116*'Global Warming Potential'!$C$4+'GHG Inventory CH4 emissions'!N116*'Global Warming Potential'!$C$5+'GHG Inventory N2O emissions'!N116*'Global Warming Potential'!$C$6+'GHG Inventory HFC emissions'!N116</f>
        <v>0</v>
      </c>
      <c r="O116" s="12">
        <f>'GHG Inventory CO2 emissions'!O116*'Global Warming Potential'!$C$4+'GHG Inventory CH4 emissions'!O116*'Global Warming Potential'!$C$5+'GHG Inventory N2O emissions'!O116*'Global Warming Potential'!$C$6+'GHG Inventory HFC emissions'!O116</f>
        <v>0</v>
      </c>
      <c r="P116" s="12">
        <f>'GHG Inventory CO2 emissions'!P116*'Global Warming Potential'!$C$4+'GHG Inventory CH4 emissions'!P116*'Global Warming Potential'!$C$5+'GHG Inventory N2O emissions'!P116*'Global Warming Potential'!$C$6+'GHG Inventory HFC emissions'!P116</f>
        <v>0</v>
      </c>
      <c r="Q116" s="12">
        <f>'GHG Inventory CO2 emissions'!Q116*'Global Warming Potential'!$C$4+'GHG Inventory CH4 emissions'!Q116*'Global Warming Potential'!$C$5+'GHG Inventory N2O emissions'!Q116*'Global Warming Potential'!$C$6+'GHG Inventory HFC emissions'!Q116</f>
        <v>0</v>
      </c>
      <c r="R116" s="12">
        <f>'GHG Inventory CO2 emissions'!R116*'Global Warming Potential'!$C$4+'GHG Inventory CH4 emissions'!R116*'Global Warming Potential'!$C$5+'GHG Inventory N2O emissions'!R116*'Global Warming Potential'!$C$6+'GHG Inventory HFC emissions'!R116</f>
        <v>0</v>
      </c>
      <c r="S116" s="12">
        <f>'GHG Inventory CO2 emissions'!S116*'Global Warming Potential'!$C$4+'GHG Inventory CH4 emissions'!S116*'Global Warming Potential'!$C$5+'GHG Inventory N2O emissions'!S116*'Global Warming Potential'!$C$6+'GHG Inventory HFC emissions'!S116</f>
        <v>0</v>
      </c>
    </row>
    <row r="117" spans="2:23" s="1" customFormat="1" x14ac:dyDescent="0.35">
      <c r="B117" s="4" t="s">
        <v>73</v>
      </c>
      <c r="C117" s="11">
        <f>'GHG Inventory CO2 emissions'!C117*'Global Warming Potential'!$C$4+'GHG Inventory CH4 emissions'!C117*'Global Warming Potential'!$C$5+'GHG Inventory N2O emissions'!C117*'Global Warming Potential'!$C$6+'GHG Inventory HFC emissions'!C117</f>
        <v>0</v>
      </c>
      <c r="D117" s="11">
        <f>'GHG Inventory CO2 emissions'!D117*'Global Warming Potential'!$C$4+'GHG Inventory CH4 emissions'!D117*'Global Warming Potential'!$C$5+'GHG Inventory N2O emissions'!D117*'Global Warming Potential'!$C$6+'GHG Inventory HFC emissions'!D117</f>
        <v>0</v>
      </c>
      <c r="E117" s="11">
        <f>'GHG Inventory CO2 emissions'!E117*'Global Warming Potential'!$C$4+'GHG Inventory CH4 emissions'!E117*'Global Warming Potential'!$C$5+'GHG Inventory N2O emissions'!E117*'Global Warming Potential'!$C$6+'GHG Inventory HFC emissions'!E117</f>
        <v>0</v>
      </c>
      <c r="F117" s="11">
        <f>'GHG Inventory CO2 emissions'!F117*'Global Warming Potential'!$C$4+'GHG Inventory CH4 emissions'!F117*'Global Warming Potential'!$C$5+'GHG Inventory N2O emissions'!F117*'Global Warming Potential'!$C$6+'GHG Inventory HFC emissions'!F117</f>
        <v>0</v>
      </c>
      <c r="G117" s="11">
        <f>'GHG Inventory CO2 emissions'!G117*'Global Warming Potential'!$C$4+'GHG Inventory CH4 emissions'!G117*'Global Warming Potential'!$C$5+'GHG Inventory N2O emissions'!G117*'Global Warming Potential'!$C$6+'GHG Inventory HFC emissions'!G117</f>
        <v>0</v>
      </c>
      <c r="H117" s="11">
        <f>'GHG Inventory CO2 emissions'!H117*'Global Warming Potential'!$C$4+'GHG Inventory CH4 emissions'!H117*'Global Warming Potential'!$C$5+'GHG Inventory N2O emissions'!H117*'Global Warming Potential'!$C$6+'GHG Inventory HFC emissions'!H117</f>
        <v>0</v>
      </c>
      <c r="I117" s="11">
        <f>'GHG Inventory CO2 emissions'!I117*'Global Warming Potential'!$C$4+'GHG Inventory CH4 emissions'!I117*'Global Warming Potential'!$C$5+'GHG Inventory N2O emissions'!I117*'Global Warming Potential'!$C$6+'GHG Inventory HFC emissions'!I117</f>
        <v>0</v>
      </c>
      <c r="J117" s="11">
        <f>'GHG Inventory CO2 emissions'!J117*'Global Warming Potential'!$C$4+'GHG Inventory CH4 emissions'!J117*'Global Warming Potential'!$C$5+'GHG Inventory N2O emissions'!J117*'Global Warming Potential'!$C$6+'GHG Inventory HFC emissions'!J117</f>
        <v>0</v>
      </c>
      <c r="K117" s="11">
        <f>'GHG Inventory CO2 emissions'!K117*'Global Warming Potential'!$C$4+'GHG Inventory CH4 emissions'!K117*'Global Warming Potential'!$C$5+'GHG Inventory N2O emissions'!K117*'Global Warming Potential'!$C$6+'GHG Inventory HFC emissions'!K117</f>
        <v>0</v>
      </c>
      <c r="L117" s="11">
        <f>'GHG Inventory CO2 emissions'!L117*'Global Warming Potential'!$C$4+'GHG Inventory CH4 emissions'!L117*'Global Warming Potential'!$C$5+'GHG Inventory N2O emissions'!L117*'Global Warming Potential'!$C$6+'GHG Inventory HFC emissions'!L117</f>
        <v>0</v>
      </c>
      <c r="M117" s="11">
        <f>'GHG Inventory CO2 emissions'!M117*'Global Warming Potential'!$C$4+'GHG Inventory CH4 emissions'!M117*'Global Warming Potential'!$C$5+'GHG Inventory N2O emissions'!M117*'Global Warming Potential'!$C$6+'GHG Inventory HFC emissions'!M117</f>
        <v>0</v>
      </c>
      <c r="N117" s="11">
        <f>'GHG Inventory CO2 emissions'!N117*'Global Warming Potential'!$C$4+'GHG Inventory CH4 emissions'!N117*'Global Warming Potential'!$C$5+'GHG Inventory N2O emissions'!N117*'Global Warming Potential'!$C$6+'GHG Inventory HFC emissions'!N117</f>
        <v>0</v>
      </c>
      <c r="O117" s="11">
        <f>'GHG Inventory CO2 emissions'!O117*'Global Warming Potential'!$C$4+'GHG Inventory CH4 emissions'!O117*'Global Warming Potential'!$C$5+'GHG Inventory N2O emissions'!O117*'Global Warming Potential'!$C$6+'GHG Inventory HFC emissions'!O117</f>
        <v>0</v>
      </c>
      <c r="P117" s="11">
        <f>'GHG Inventory CO2 emissions'!P117*'Global Warming Potential'!$C$4+'GHG Inventory CH4 emissions'!P117*'Global Warming Potential'!$C$5+'GHG Inventory N2O emissions'!P117*'Global Warming Potential'!$C$6+'GHG Inventory HFC emissions'!P117</f>
        <v>0</v>
      </c>
      <c r="Q117" s="11">
        <f>'GHG Inventory CO2 emissions'!Q117*'Global Warming Potential'!$C$4+'GHG Inventory CH4 emissions'!Q117*'Global Warming Potential'!$C$5+'GHG Inventory N2O emissions'!Q117*'Global Warming Potential'!$C$6+'GHG Inventory HFC emissions'!Q117</f>
        <v>0</v>
      </c>
      <c r="R117" s="11">
        <f>'GHG Inventory CO2 emissions'!R117*'Global Warming Potential'!$C$4+'GHG Inventory CH4 emissions'!R117*'Global Warming Potential'!$C$5+'GHG Inventory N2O emissions'!R117*'Global Warming Potential'!$C$6+'GHG Inventory HFC emissions'!R117</f>
        <v>0</v>
      </c>
      <c r="S117" s="11">
        <f>'GHG Inventory CO2 emissions'!S117*'Global Warming Potential'!$C$4+'GHG Inventory CH4 emissions'!S117*'Global Warming Potential'!$C$5+'GHG Inventory N2O emissions'!S117*'Global Warming Potential'!$C$6+'GHG Inventory HFC emissions'!S117</f>
        <v>0</v>
      </c>
    </row>
    <row r="118" spans="2:23" x14ac:dyDescent="0.35">
      <c r="B118" s="5" t="s">
        <v>74</v>
      </c>
      <c r="C118" s="12">
        <f>'GHG Inventory CO2 emissions'!C118*'Global Warming Potential'!$C$4+'GHG Inventory CH4 emissions'!C118*'Global Warming Potential'!$C$5+'GHG Inventory N2O emissions'!C118*'Global Warming Potential'!$C$6+'GHG Inventory HFC emissions'!C118</f>
        <v>0</v>
      </c>
      <c r="D118" s="12">
        <f>'GHG Inventory CO2 emissions'!D118*'Global Warming Potential'!$C$4+'GHG Inventory CH4 emissions'!D118*'Global Warming Potential'!$C$5+'GHG Inventory N2O emissions'!D118*'Global Warming Potential'!$C$6+'GHG Inventory HFC emissions'!D118</f>
        <v>0</v>
      </c>
      <c r="E118" s="12">
        <f>'GHG Inventory CO2 emissions'!E118*'Global Warming Potential'!$C$4+'GHG Inventory CH4 emissions'!E118*'Global Warming Potential'!$C$5+'GHG Inventory N2O emissions'!E118*'Global Warming Potential'!$C$6+'GHG Inventory HFC emissions'!E118</f>
        <v>0</v>
      </c>
      <c r="F118" s="12">
        <f>'GHG Inventory CO2 emissions'!F118*'Global Warming Potential'!$C$4+'GHG Inventory CH4 emissions'!F118*'Global Warming Potential'!$C$5+'GHG Inventory N2O emissions'!F118*'Global Warming Potential'!$C$6+'GHG Inventory HFC emissions'!F118</f>
        <v>0</v>
      </c>
      <c r="G118" s="12">
        <f>'GHG Inventory CO2 emissions'!G118*'Global Warming Potential'!$C$4+'GHG Inventory CH4 emissions'!G118*'Global Warming Potential'!$C$5+'GHG Inventory N2O emissions'!G118*'Global Warming Potential'!$C$6+'GHG Inventory HFC emissions'!G118</f>
        <v>0</v>
      </c>
      <c r="H118" s="12">
        <f>'GHG Inventory CO2 emissions'!H118*'Global Warming Potential'!$C$4+'GHG Inventory CH4 emissions'!H118*'Global Warming Potential'!$C$5+'GHG Inventory N2O emissions'!H118*'Global Warming Potential'!$C$6+'GHG Inventory HFC emissions'!H118</f>
        <v>0</v>
      </c>
      <c r="I118" s="12">
        <f>'GHG Inventory CO2 emissions'!I118*'Global Warming Potential'!$C$4+'GHG Inventory CH4 emissions'!I118*'Global Warming Potential'!$C$5+'GHG Inventory N2O emissions'!I118*'Global Warming Potential'!$C$6+'GHG Inventory HFC emissions'!I118</f>
        <v>0</v>
      </c>
      <c r="J118" s="12">
        <f>'GHG Inventory CO2 emissions'!J118*'Global Warming Potential'!$C$4+'GHG Inventory CH4 emissions'!J118*'Global Warming Potential'!$C$5+'GHG Inventory N2O emissions'!J118*'Global Warming Potential'!$C$6+'GHG Inventory HFC emissions'!J118</f>
        <v>0</v>
      </c>
      <c r="K118" s="12">
        <f>'GHG Inventory CO2 emissions'!K118*'Global Warming Potential'!$C$4+'GHG Inventory CH4 emissions'!K118*'Global Warming Potential'!$C$5+'GHG Inventory N2O emissions'!K118*'Global Warming Potential'!$C$6+'GHG Inventory HFC emissions'!K118</f>
        <v>0</v>
      </c>
      <c r="L118" s="12">
        <f>'GHG Inventory CO2 emissions'!L118*'Global Warming Potential'!$C$4+'GHG Inventory CH4 emissions'!L118*'Global Warming Potential'!$C$5+'GHG Inventory N2O emissions'!L118*'Global Warming Potential'!$C$6+'GHG Inventory HFC emissions'!L118</f>
        <v>0</v>
      </c>
      <c r="M118" s="12">
        <f>'GHG Inventory CO2 emissions'!M118*'Global Warming Potential'!$C$4+'GHG Inventory CH4 emissions'!M118*'Global Warming Potential'!$C$5+'GHG Inventory N2O emissions'!M118*'Global Warming Potential'!$C$6+'GHG Inventory HFC emissions'!M118</f>
        <v>0</v>
      </c>
      <c r="N118" s="12">
        <f>'GHG Inventory CO2 emissions'!N118*'Global Warming Potential'!$C$4+'GHG Inventory CH4 emissions'!N118*'Global Warming Potential'!$C$5+'GHG Inventory N2O emissions'!N118*'Global Warming Potential'!$C$6+'GHG Inventory HFC emissions'!N118</f>
        <v>0</v>
      </c>
      <c r="O118" s="12">
        <f>'GHG Inventory CO2 emissions'!O118*'Global Warming Potential'!$C$4+'GHG Inventory CH4 emissions'!O118*'Global Warming Potential'!$C$5+'GHG Inventory N2O emissions'!O118*'Global Warming Potential'!$C$6+'GHG Inventory HFC emissions'!O118</f>
        <v>0</v>
      </c>
      <c r="P118" s="12">
        <f>'GHG Inventory CO2 emissions'!P118*'Global Warming Potential'!$C$4+'GHG Inventory CH4 emissions'!P118*'Global Warming Potential'!$C$5+'GHG Inventory N2O emissions'!P118*'Global Warming Potential'!$C$6+'GHG Inventory HFC emissions'!P118</f>
        <v>0</v>
      </c>
      <c r="Q118" s="12">
        <f>'GHG Inventory CO2 emissions'!Q118*'Global Warming Potential'!$C$4+'GHG Inventory CH4 emissions'!Q118*'Global Warming Potential'!$C$5+'GHG Inventory N2O emissions'!Q118*'Global Warming Potential'!$C$6+'GHG Inventory HFC emissions'!Q118</f>
        <v>0</v>
      </c>
      <c r="R118" s="12">
        <f>'GHG Inventory CO2 emissions'!R118*'Global Warming Potential'!$C$4+'GHG Inventory CH4 emissions'!R118*'Global Warming Potential'!$C$5+'GHG Inventory N2O emissions'!R118*'Global Warming Potential'!$C$6+'GHG Inventory HFC emissions'!R118</f>
        <v>0</v>
      </c>
      <c r="S118" s="12">
        <f>'GHG Inventory CO2 emissions'!S118*'Global Warming Potential'!$C$4+'GHG Inventory CH4 emissions'!S118*'Global Warming Potential'!$C$5+'GHG Inventory N2O emissions'!S118*'Global Warming Potential'!$C$6+'GHG Inventory HFC emissions'!S118</f>
        <v>0</v>
      </c>
      <c r="W118" s="21"/>
    </row>
    <row r="119" spans="2:23" x14ac:dyDescent="0.35">
      <c r="B119" s="5" t="s">
        <v>75</v>
      </c>
      <c r="C119" s="12">
        <f>'GHG Inventory CO2 emissions'!C119*'Global Warming Potential'!$C$4+'GHG Inventory CH4 emissions'!C119*'Global Warming Potential'!$C$5+'GHG Inventory N2O emissions'!C119*'Global Warming Potential'!$C$6+'GHG Inventory HFC emissions'!C119</f>
        <v>0</v>
      </c>
      <c r="D119" s="12">
        <f>'GHG Inventory CO2 emissions'!D119*'Global Warming Potential'!$C$4+'GHG Inventory CH4 emissions'!D119*'Global Warming Potential'!$C$5+'GHG Inventory N2O emissions'!D119*'Global Warming Potential'!$C$6+'GHG Inventory HFC emissions'!D119</f>
        <v>0</v>
      </c>
      <c r="E119" s="12">
        <f>'GHG Inventory CO2 emissions'!E119*'Global Warming Potential'!$C$4+'GHG Inventory CH4 emissions'!E119*'Global Warming Potential'!$C$5+'GHG Inventory N2O emissions'!E119*'Global Warming Potential'!$C$6+'GHG Inventory HFC emissions'!E119</f>
        <v>0</v>
      </c>
      <c r="F119" s="12">
        <f>'GHG Inventory CO2 emissions'!F119*'Global Warming Potential'!$C$4+'GHG Inventory CH4 emissions'!F119*'Global Warming Potential'!$C$5+'GHG Inventory N2O emissions'!F119*'Global Warming Potential'!$C$6+'GHG Inventory HFC emissions'!F119</f>
        <v>0</v>
      </c>
      <c r="G119" s="12">
        <f>'GHG Inventory CO2 emissions'!G119*'Global Warming Potential'!$C$4+'GHG Inventory CH4 emissions'!G119*'Global Warming Potential'!$C$5+'GHG Inventory N2O emissions'!G119*'Global Warming Potential'!$C$6+'GHG Inventory HFC emissions'!G119</f>
        <v>0</v>
      </c>
      <c r="H119" s="12">
        <f>'GHG Inventory CO2 emissions'!H119*'Global Warming Potential'!$C$4+'GHG Inventory CH4 emissions'!H119*'Global Warming Potential'!$C$5+'GHG Inventory N2O emissions'!H119*'Global Warming Potential'!$C$6+'GHG Inventory HFC emissions'!H119</f>
        <v>0</v>
      </c>
      <c r="I119" s="12">
        <f>'GHG Inventory CO2 emissions'!I119*'Global Warming Potential'!$C$4+'GHG Inventory CH4 emissions'!I119*'Global Warming Potential'!$C$5+'GHG Inventory N2O emissions'!I119*'Global Warming Potential'!$C$6+'GHG Inventory HFC emissions'!I119</f>
        <v>0</v>
      </c>
      <c r="J119" s="12">
        <f>'GHG Inventory CO2 emissions'!J119*'Global Warming Potential'!$C$4+'GHG Inventory CH4 emissions'!J119*'Global Warming Potential'!$C$5+'GHG Inventory N2O emissions'!J119*'Global Warming Potential'!$C$6+'GHG Inventory HFC emissions'!J119</f>
        <v>0</v>
      </c>
      <c r="K119" s="12">
        <f>'GHG Inventory CO2 emissions'!K119*'Global Warming Potential'!$C$4+'GHG Inventory CH4 emissions'!K119*'Global Warming Potential'!$C$5+'GHG Inventory N2O emissions'!K119*'Global Warming Potential'!$C$6+'GHG Inventory HFC emissions'!K119</f>
        <v>0</v>
      </c>
      <c r="L119" s="12">
        <f>'GHG Inventory CO2 emissions'!L119*'Global Warming Potential'!$C$4+'GHG Inventory CH4 emissions'!L119*'Global Warming Potential'!$C$5+'GHG Inventory N2O emissions'!L119*'Global Warming Potential'!$C$6+'GHG Inventory HFC emissions'!L119</f>
        <v>0</v>
      </c>
      <c r="M119" s="12">
        <f>'GHG Inventory CO2 emissions'!M119*'Global Warming Potential'!$C$4+'GHG Inventory CH4 emissions'!M119*'Global Warming Potential'!$C$5+'GHG Inventory N2O emissions'!M119*'Global Warming Potential'!$C$6+'GHG Inventory HFC emissions'!M119</f>
        <v>0</v>
      </c>
      <c r="N119" s="12">
        <f>'GHG Inventory CO2 emissions'!N119*'Global Warming Potential'!$C$4+'GHG Inventory CH4 emissions'!N119*'Global Warming Potential'!$C$5+'GHG Inventory N2O emissions'!N119*'Global Warming Potential'!$C$6+'GHG Inventory HFC emissions'!N119</f>
        <v>0</v>
      </c>
      <c r="O119" s="12">
        <f>'GHG Inventory CO2 emissions'!O119*'Global Warming Potential'!$C$4+'GHG Inventory CH4 emissions'!O119*'Global Warming Potential'!$C$5+'GHG Inventory N2O emissions'!O119*'Global Warming Potential'!$C$6+'GHG Inventory HFC emissions'!O119</f>
        <v>0</v>
      </c>
      <c r="P119" s="12">
        <f>'GHG Inventory CO2 emissions'!P119*'Global Warming Potential'!$C$4+'GHG Inventory CH4 emissions'!P119*'Global Warming Potential'!$C$5+'GHG Inventory N2O emissions'!P119*'Global Warming Potential'!$C$6+'GHG Inventory HFC emissions'!P119</f>
        <v>0</v>
      </c>
      <c r="Q119" s="12">
        <f>'GHG Inventory CO2 emissions'!Q119*'Global Warming Potential'!$C$4+'GHG Inventory CH4 emissions'!Q119*'Global Warming Potential'!$C$5+'GHG Inventory N2O emissions'!Q119*'Global Warming Potential'!$C$6+'GHG Inventory HFC emissions'!Q119</f>
        <v>0</v>
      </c>
      <c r="R119" s="12">
        <f>'GHG Inventory CO2 emissions'!R119*'Global Warming Potential'!$C$4+'GHG Inventory CH4 emissions'!R119*'Global Warming Potential'!$C$5+'GHG Inventory N2O emissions'!R119*'Global Warming Potential'!$C$6+'GHG Inventory HFC emissions'!R119</f>
        <v>0</v>
      </c>
      <c r="S119" s="12">
        <f>'GHG Inventory CO2 emissions'!S119*'Global Warming Potential'!$C$4+'GHG Inventory CH4 emissions'!S119*'Global Warming Potential'!$C$5+'GHG Inventory N2O emissions'!S119*'Global Warming Potential'!$C$6+'GHG Inventory HFC emissions'!S119</f>
        <v>0</v>
      </c>
    </row>
    <row r="120" spans="2:23" x14ac:dyDescent="0.35">
      <c r="B120" s="5" t="s">
        <v>76</v>
      </c>
      <c r="C120" s="12">
        <f>'GHG Inventory CO2 emissions'!C120*'Global Warming Potential'!$C$4+'GHG Inventory CH4 emissions'!C120*'Global Warming Potential'!$C$5+'GHG Inventory N2O emissions'!C120*'Global Warming Potential'!$C$6+'GHG Inventory HFC emissions'!C120</f>
        <v>0</v>
      </c>
      <c r="D120" s="12">
        <f>'GHG Inventory CO2 emissions'!D120*'Global Warming Potential'!$C$4+'GHG Inventory CH4 emissions'!D120*'Global Warming Potential'!$C$5+'GHG Inventory N2O emissions'!D120*'Global Warming Potential'!$C$6+'GHG Inventory HFC emissions'!D120</f>
        <v>0</v>
      </c>
      <c r="E120" s="12">
        <f>'GHG Inventory CO2 emissions'!E120*'Global Warming Potential'!$C$4+'GHG Inventory CH4 emissions'!E120*'Global Warming Potential'!$C$5+'GHG Inventory N2O emissions'!E120*'Global Warming Potential'!$C$6+'GHG Inventory HFC emissions'!E120</f>
        <v>0</v>
      </c>
      <c r="F120" s="12">
        <f>'GHG Inventory CO2 emissions'!F120*'Global Warming Potential'!$C$4+'GHG Inventory CH4 emissions'!F120*'Global Warming Potential'!$C$5+'GHG Inventory N2O emissions'!F120*'Global Warming Potential'!$C$6+'GHG Inventory HFC emissions'!F120</f>
        <v>0</v>
      </c>
      <c r="G120" s="12">
        <f>'GHG Inventory CO2 emissions'!G120*'Global Warming Potential'!$C$4+'GHG Inventory CH4 emissions'!G120*'Global Warming Potential'!$C$5+'GHG Inventory N2O emissions'!G120*'Global Warming Potential'!$C$6+'GHG Inventory HFC emissions'!G120</f>
        <v>0</v>
      </c>
      <c r="H120" s="12">
        <f>'GHG Inventory CO2 emissions'!H120*'Global Warming Potential'!$C$4+'GHG Inventory CH4 emissions'!H120*'Global Warming Potential'!$C$5+'GHG Inventory N2O emissions'!H120*'Global Warming Potential'!$C$6+'GHG Inventory HFC emissions'!H120</f>
        <v>0</v>
      </c>
      <c r="I120" s="12">
        <f>'GHG Inventory CO2 emissions'!I120*'Global Warming Potential'!$C$4+'GHG Inventory CH4 emissions'!I120*'Global Warming Potential'!$C$5+'GHG Inventory N2O emissions'!I120*'Global Warming Potential'!$C$6+'GHG Inventory HFC emissions'!I120</f>
        <v>0</v>
      </c>
      <c r="J120" s="12">
        <f>'GHG Inventory CO2 emissions'!J120*'Global Warming Potential'!$C$4+'GHG Inventory CH4 emissions'!J120*'Global Warming Potential'!$C$5+'GHG Inventory N2O emissions'!J120*'Global Warming Potential'!$C$6+'GHG Inventory HFC emissions'!J120</f>
        <v>0</v>
      </c>
      <c r="K120" s="12">
        <f>'GHG Inventory CO2 emissions'!K120*'Global Warming Potential'!$C$4+'GHG Inventory CH4 emissions'!K120*'Global Warming Potential'!$C$5+'GHG Inventory N2O emissions'!K120*'Global Warming Potential'!$C$6+'GHG Inventory HFC emissions'!K120</f>
        <v>0</v>
      </c>
      <c r="L120" s="12">
        <f>'GHG Inventory CO2 emissions'!L120*'Global Warming Potential'!$C$4+'GHG Inventory CH4 emissions'!L120*'Global Warming Potential'!$C$5+'GHG Inventory N2O emissions'!L120*'Global Warming Potential'!$C$6+'GHG Inventory HFC emissions'!L120</f>
        <v>0</v>
      </c>
      <c r="M120" s="12">
        <f>'GHG Inventory CO2 emissions'!M120*'Global Warming Potential'!$C$4+'GHG Inventory CH4 emissions'!M120*'Global Warming Potential'!$C$5+'GHG Inventory N2O emissions'!M120*'Global Warming Potential'!$C$6+'GHG Inventory HFC emissions'!M120</f>
        <v>0</v>
      </c>
      <c r="N120" s="12">
        <f>'GHG Inventory CO2 emissions'!N120*'Global Warming Potential'!$C$4+'GHG Inventory CH4 emissions'!N120*'Global Warming Potential'!$C$5+'GHG Inventory N2O emissions'!N120*'Global Warming Potential'!$C$6+'GHG Inventory HFC emissions'!N120</f>
        <v>0</v>
      </c>
      <c r="O120" s="12">
        <f>'GHG Inventory CO2 emissions'!O120*'Global Warming Potential'!$C$4+'GHG Inventory CH4 emissions'!O120*'Global Warming Potential'!$C$5+'GHG Inventory N2O emissions'!O120*'Global Warming Potential'!$C$6+'GHG Inventory HFC emissions'!O120</f>
        <v>0</v>
      </c>
      <c r="P120" s="12">
        <f>'GHG Inventory CO2 emissions'!P120*'Global Warming Potential'!$C$4+'GHG Inventory CH4 emissions'!P120*'Global Warming Potential'!$C$5+'GHG Inventory N2O emissions'!P120*'Global Warming Potential'!$C$6+'GHG Inventory HFC emissions'!P120</f>
        <v>0</v>
      </c>
      <c r="Q120" s="12">
        <f>'GHG Inventory CO2 emissions'!Q120*'Global Warming Potential'!$C$4+'GHG Inventory CH4 emissions'!Q120*'Global Warming Potential'!$C$5+'GHG Inventory N2O emissions'!Q120*'Global Warming Potential'!$C$6+'GHG Inventory HFC emissions'!Q120</f>
        <v>0</v>
      </c>
      <c r="R120" s="12">
        <f>'GHG Inventory CO2 emissions'!R120*'Global Warming Potential'!$C$4+'GHG Inventory CH4 emissions'!R120*'Global Warming Potential'!$C$5+'GHG Inventory N2O emissions'!R120*'Global Warming Potential'!$C$6+'GHG Inventory HFC emissions'!R120</f>
        <v>0</v>
      </c>
      <c r="S120" s="12">
        <f>'GHG Inventory CO2 emissions'!S120*'Global Warming Potential'!$C$4+'GHG Inventory CH4 emissions'!S120*'Global Warming Potential'!$C$5+'GHG Inventory N2O emissions'!S120*'Global Warming Potential'!$C$6+'GHG Inventory HFC emissions'!S120</f>
        <v>0</v>
      </c>
    </row>
    <row r="121" spans="2:23" x14ac:dyDescent="0.35">
      <c r="B121" s="5" t="s">
        <v>77</v>
      </c>
      <c r="C121" s="12">
        <f>'GHG Inventory CO2 emissions'!C121*'Global Warming Potential'!$C$4+'GHG Inventory CH4 emissions'!C121*'Global Warming Potential'!$C$5+'GHG Inventory N2O emissions'!C121*'Global Warming Potential'!$C$6+'GHG Inventory HFC emissions'!C121</f>
        <v>0</v>
      </c>
      <c r="D121" s="12">
        <f>'GHG Inventory CO2 emissions'!D121*'Global Warming Potential'!$C$4+'GHG Inventory CH4 emissions'!D121*'Global Warming Potential'!$C$5+'GHG Inventory N2O emissions'!D121*'Global Warming Potential'!$C$6+'GHG Inventory HFC emissions'!D121</f>
        <v>0</v>
      </c>
      <c r="E121" s="12">
        <f>'GHG Inventory CO2 emissions'!E121*'Global Warming Potential'!$C$4+'GHG Inventory CH4 emissions'!E121*'Global Warming Potential'!$C$5+'GHG Inventory N2O emissions'!E121*'Global Warming Potential'!$C$6+'GHG Inventory HFC emissions'!E121</f>
        <v>0</v>
      </c>
      <c r="F121" s="12">
        <f>'GHG Inventory CO2 emissions'!F121*'Global Warming Potential'!$C$4+'GHG Inventory CH4 emissions'!F121*'Global Warming Potential'!$C$5+'GHG Inventory N2O emissions'!F121*'Global Warming Potential'!$C$6+'GHG Inventory HFC emissions'!F121</f>
        <v>0</v>
      </c>
      <c r="G121" s="12">
        <f>'GHG Inventory CO2 emissions'!G121*'Global Warming Potential'!$C$4+'GHG Inventory CH4 emissions'!G121*'Global Warming Potential'!$C$5+'GHG Inventory N2O emissions'!G121*'Global Warming Potential'!$C$6+'GHG Inventory HFC emissions'!G121</f>
        <v>0</v>
      </c>
      <c r="H121" s="12">
        <f>'GHG Inventory CO2 emissions'!H121*'Global Warming Potential'!$C$4+'GHG Inventory CH4 emissions'!H121*'Global Warming Potential'!$C$5+'GHG Inventory N2O emissions'!H121*'Global Warming Potential'!$C$6+'GHG Inventory HFC emissions'!H121</f>
        <v>0</v>
      </c>
      <c r="I121" s="12">
        <f>'GHG Inventory CO2 emissions'!I121*'Global Warming Potential'!$C$4+'GHG Inventory CH4 emissions'!I121*'Global Warming Potential'!$C$5+'GHG Inventory N2O emissions'!I121*'Global Warming Potential'!$C$6+'GHG Inventory HFC emissions'!I121</f>
        <v>0</v>
      </c>
      <c r="J121" s="12">
        <f>'GHG Inventory CO2 emissions'!J121*'Global Warming Potential'!$C$4+'GHG Inventory CH4 emissions'!J121*'Global Warming Potential'!$C$5+'GHG Inventory N2O emissions'!J121*'Global Warming Potential'!$C$6+'GHG Inventory HFC emissions'!J121</f>
        <v>0</v>
      </c>
      <c r="K121" s="12">
        <f>'GHG Inventory CO2 emissions'!K121*'Global Warming Potential'!$C$4+'GHG Inventory CH4 emissions'!K121*'Global Warming Potential'!$C$5+'GHG Inventory N2O emissions'!K121*'Global Warming Potential'!$C$6+'GHG Inventory HFC emissions'!K121</f>
        <v>0</v>
      </c>
      <c r="L121" s="12">
        <f>'GHG Inventory CO2 emissions'!L121*'Global Warming Potential'!$C$4+'GHG Inventory CH4 emissions'!L121*'Global Warming Potential'!$C$5+'GHG Inventory N2O emissions'!L121*'Global Warming Potential'!$C$6+'GHG Inventory HFC emissions'!L121</f>
        <v>0</v>
      </c>
      <c r="M121" s="12">
        <f>'GHG Inventory CO2 emissions'!M121*'Global Warming Potential'!$C$4+'GHG Inventory CH4 emissions'!M121*'Global Warming Potential'!$C$5+'GHG Inventory N2O emissions'!M121*'Global Warming Potential'!$C$6+'GHG Inventory HFC emissions'!M121</f>
        <v>0</v>
      </c>
      <c r="N121" s="12">
        <f>'GHG Inventory CO2 emissions'!N121*'Global Warming Potential'!$C$4+'GHG Inventory CH4 emissions'!N121*'Global Warming Potential'!$C$5+'GHG Inventory N2O emissions'!N121*'Global Warming Potential'!$C$6+'GHG Inventory HFC emissions'!N121</f>
        <v>0</v>
      </c>
      <c r="O121" s="12">
        <f>'GHG Inventory CO2 emissions'!O121*'Global Warming Potential'!$C$4+'GHG Inventory CH4 emissions'!O121*'Global Warming Potential'!$C$5+'GHG Inventory N2O emissions'!O121*'Global Warming Potential'!$C$6+'GHG Inventory HFC emissions'!O121</f>
        <v>0</v>
      </c>
      <c r="P121" s="12">
        <f>'GHG Inventory CO2 emissions'!P121*'Global Warming Potential'!$C$4+'GHG Inventory CH4 emissions'!P121*'Global Warming Potential'!$C$5+'GHG Inventory N2O emissions'!P121*'Global Warming Potential'!$C$6+'GHG Inventory HFC emissions'!P121</f>
        <v>0</v>
      </c>
      <c r="Q121" s="12">
        <f>'GHG Inventory CO2 emissions'!Q121*'Global Warming Potential'!$C$4+'GHG Inventory CH4 emissions'!Q121*'Global Warming Potential'!$C$5+'GHG Inventory N2O emissions'!Q121*'Global Warming Potential'!$C$6+'GHG Inventory HFC emissions'!Q121</f>
        <v>0</v>
      </c>
      <c r="R121" s="12">
        <f>'GHG Inventory CO2 emissions'!R121*'Global Warming Potential'!$C$4+'GHG Inventory CH4 emissions'!R121*'Global Warming Potential'!$C$5+'GHG Inventory N2O emissions'!R121*'Global Warming Potential'!$C$6+'GHG Inventory HFC emissions'!R121</f>
        <v>0</v>
      </c>
      <c r="S121" s="12">
        <f>'GHG Inventory CO2 emissions'!S121*'Global Warming Potential'!$C$4+'GHG Inventory CH4 emissions'!S121*'Global Warming Potential'!$C$5+'GHG Inventory N2O emissions'!S121*'Global Warming Potential'!$C$6+'GHG Inventory HFC emissions'!S121</f>
        <v>0</v>
      </c>
    </row>
    <row r="122" spans="2:23" x14ac:dyDescent="0.35">
      <c r="B122" s="5" t="s">
        <v>78</v>
      </c>
      <c r="C122" s="12">
        <f>'GHG Inventory CO2 emissions'!C122*'Global Warming Potential'!$C$4+'GHG Inventory CH4 emissions'!C122*'Global Warming Potential'!$C$5+'GHG Inventory N2O emissions'!C122*'Global Warming Potential'!$C$6+'GHG Inventory HFC emissions'!C122</f>
        <v>0</v>
      </c>
      <c r="D122" s="12">
        <f>'GHG Inventory CO2 emissions'!D122*'Global Warming Potential'!$C$4+'GHG Inventory CH4 emissions'!D122*'Global Warming Potential'!$C$5+'GHG Inventory N2O emissions'!D122*'Global Warming Potential'!$C$6+'GHG Inventory HFC emissions'!D122</f>
        <v>0</v>
      </c>
      <c r="E122" s="12">
        <f>'GHG Inventory CO2 emissions'!E122*'Global Warming Potential'!$C$4+'GHG Inventory CH4 emissions'!E122*'Global Warming Potential'!$C$5+'GHG Inventory N2O emissions'!E122*'Global Warming Potential'!$C$6+'GHG Inventory HFC emissions'!E122</f>
        <v>0</v>
      </c>
      <c r="F122" s="12">
        <f>'GHG Inventory CO2 emissions'!F122*'Global Warming Potential'!$C$4+'GHG Inventory CH4 emissions'!F122*'Global Warming Potential'!$C$5+'GHG Inventory N2O emissions'!F122*'Global Warming Potential'!$C$6+'GHG Inventory HFC emissions'!F122</f>
        <v>0</v>
      </c>
      <c r="G122" s="12">
        <f>'GHG Inventory CO2 emissions'!G122*'Global Warming Potential'!$C$4+'GHG Inventory CH4 emissions'!G122*'Global Warming Potential'!$C$5+'GHG Inventory N2O emissions'!G122*'Global Warming Potential'!$C$6+'GHG Inventory HFC emissions'!G122</f>
        <v>0</v>
      </c>
      <c r="H122" s="12">
        <f>'GHG Inventory CO2 emissions'!H122*'Global Warming Potential'!$C$4+'GHG Inventory CH4 emissions'!H122*'Global Warming Potential'!$C$5+'GHG Inventory N2O emissions'!H122*'Global Warming Potential'!$C$6+'GHG Inventory HFC emissions'!H122</f>
        <v>0</v>
      </c>
      <c r="I122" s="12">
        <f>'GHG Inventory CO2 emissions'!I122*'Global Warming Potential'!$C$4+'GHG Inventory CH4 emissions'!I122*'Global Warming Potential'!$C$5+'GHG Inventory N2O emissions'!I122*'Global Warming Potential'!$C$6+'GHG Inventory HFC emissions'!I122</f>
        <v>0</v>
      </c>
      <c r="J122" s="12">
        <f>'GHG Inventory CO2 emissions'!J122*'Global Warming Potential'!$C$4+'GHG Inventory CH4 emissions'!J122*'Global Warming Potential'!$C$5+'GHG Inventory N2O emissions'!J122*'Global Warming Potential'!$C$6+'GHG Inventory HFC emissions'!J122</f>
        <v>0</v>
      </c>
      <c r="K122" s="12">
        <f>'GHG Inventory CO2 emissions'!K122*'Global Warming Potential'!$C$4+'GHG Inventory CH4 emissions'!K122*'Global Warming Potential'!$C$5+'GHG Inventory N2O emissions'!K122*'Global Warming Potential'!$C$6+'GHG Inventory HFC emissions'!K122</f>
        <v>0</v>
      </c>
      <c r="L122" s="12">
        <f>'GHG Inventory CO2 emissions'!L122*'Global Warming Potential'!$C$4+'GHG Inventory CH4 emissions'!L122*'Global Warming Potential'!$C$5+'GHG Inventory N2O emissions'!L122*'Global Warming Potential'!$C$6+'GHG Inventory HFC emissions'!L122</f>
        <v>0</v>
      </c>
      <c r="M122" s="12">
        <f>'GHG Inventory CO2 emissions'!M122*'Global Warming Potential'!$C$4+'GHG Inventory CH4 emissions'!M122*'Global Warming Potential'!$C$5+'GHG Inventory N2O emissions'!M122*'Global Warming Potential'!$C$6+'GHG Inventory HFC emissions'!M122</f>
        <v>0</v>
      </c>
      <c r="N122" s="12">
        <f>'GHG Inventory CO2 emissions'!N122*'Global Warming Potential'!$C$4+'GHG Inventory CH4 emissions'!N122*'Global Warming Potential'!$C$5+'GHG Inventory N2O emissions'!N122*'Global Warming Potential'!$C$6+'GHG Inventory HFC emissions'!N122</f>
        <v>0</v>
      </c>
      <c r="O122" s="12">
        <f>'GHG Inventory CO2 emissions'!O122*'Global Warming Potential'!$C$4+'GHG Inventory CH4 emissions'!O122*'Global Warming Potential'!$C$5+'GHG Inventory N2O emissions'!O122*'Global Warming Potential'!$C$6+'GHG Inventory HFC emissions'!O122</f>
        <v>0</v>
      </c>
      <c r="P122" s="12">
        <f>'GHG Inventory CO2 emissions'!P122*'Global Warming Potential'!$C$4+'GHG Inventory CH4 emissions'!P122*'Global Warming Potential'!$C$5+'GHG Inventory N2O emissions'!P122*'Global Warming Potential'!$C$6+'GHG Inventory HFC emissions'!P122</f>
        <v>0</v>
      </c>
      <c r="Q122" s="12">
        <f>'GHG Inventory CO2 emissions'!Q122*'Global Warming Potential'!$C$4+'GHG Inventory CH4 emissions'!Q122*'Global Warming Potential'!$C$5+'GHG Inventory N2O emissions'!Q122*'Global Warming Potential'!$C$6+'GHG Inventory HFC emissions'!Q122</f>
        <v>0</v>
      </c>
      <c r="R122" s="12">
        <f>'GHG Inventory CO2 emissions'!R122*'Global Warming Potential'!$C$4+'GHG Inventory CH4 emissions'!R122*'Global Warming Potential'!$C$5+'GHG Inventory N2O emissions'!R122*'Global Warming Potential'!$C$6+'GHG Inventory HFC emissions'!R122</f>
        <v>0</v>
      </c>
      <c r="S122" s="12">
        <f>'GHG Inventory CO2 emissions'!S122*'Global Warming Potential'!$C$4+'GHG Inventory CH4 emissions'!S122*'Global Warming Potential'!$C$5+'GHG Inventory N2O emissions'!S122*'Global Warming Potential'!$C$6+'GHG Inventory HFC emissions'!S122</f>
        <v>0</v>
      </c>
    </row>
    <row r="123" spans="2:23" x14ac:dyDescent="0.35">
      <c r="B123" s="5" t="s">
        <v>79</v>
      </c>
      <c r="C123" s="12">
        <f>'GHG Inventory CO2 emissions'!C123*'Global Warming Potential'!$C$4+'GHG Inventory CH4 emissions'!C123*'Global Warming Potential'!$C$5+'GHG Inventory N2O emissions'!C123*'Global Warming Potential'!$C$6+'GHG Inventory HFC emissions'!C123</f>
        <v>0</v>
      </c>
      <c r="D123" s="12">
        <f>'GHG Inventory CO2 emissions'!D123*'Global Warming Potential'!$C$4+'GHG Inventory CH4 emissions'!D123*'Global Warming Potential'!$C$5+'GHG Inventory N2O emissions'!D123*'Global Warming Potential'!$C$6+'GHG Inventory HFC emissions'!D123</f>
        <v>0</v>
      </c>
      <c r="E123" s="12">
        <f>'GHG Inventory CO2 emissions'!E123*'Global Warming Potential'!$C$4+'GHG Inventory CH4 emissions'!E123*'Global Warming Potential'!$C$5+'GHG Inventory N2O emissions'!E123*'Global Warming Potential'!$C$6+'GHG Inventory HFC emissions'!E123</f>
        <v>0</v>
      </c>
      <c r="F123" s="12">
        <f>'GHG Inventory CO2 emissions'!F123*'Global Warming Potential'!$C$4+'GHG Inventory CH4 emissions'!F123*'Global Warming Potential'!$C$5+'GHG Inventory N2O emissions'!F123*'Global Warming Potential'!$C$6+'GHG Inventory HFC emissions'!F123</f>
        <v>0</v>
      </c>
      <c r="G123" s="12">
        <f>'GHG Inventory CO2 emissions'!G123*'Global Warming Potential'!$C$4+'GHG Inventory CH4 emissions'!G123*'Global Warming Potential'!$C$5+'GHG Inventory N2O emissions'!G123*'Global Warming Potential'!$C$6+'GHG Inventory HFC emissions'!G123</f>
        <v>0</v>
      </c>
      <c r="H123" s="12">
        <f>'GHG Inventory CO2 emissions'!H123*'Global Warming Potential'!$C$4+'GHG Inventory CH4 emissions'!H123*'Global Warming Potential'!$C$5+'GHG Inventory N2O emissions'!H123*'Global Warming Potential'!$C$6+'GHG Inventory HFC emissions'!H123</f>
        <v>0</v>
      </c>
      <c r="I123" s="12">
        <f>'GHG Inventory CO2 emissions'!I123*'Global Warming Potential'!$C$4+'GHG Inventory CH4 emissions'!I123*'Global Warming Potential'!$C$5+'GHG Inventory N2O emissions'!I123*'Global Warming Potential'!$C$6+'GHG Inventory HFC emissions'!I123</f>
        <v>0</v>
      </c>
      <c r="J123" s="12">
        <f>'GHG Inventory CO2 emissions'!J123*'Global Warming Potential'!$C$4+'GHG Inventory CH4 emissions'!J123*'Global Warming Potential'!$C$5+'GHG Inventory N2O emissions'!J123*'Global Warming Potential'!$C$6+'GHG Inventory HFC emissions'!J123</f>
        <v>0</v>
      </c>
      <c r="K123" s="12">
        <f>'GHG Inventory CO2 emissions'!K123*'Global Warming Potential'!$C$4+'GHG Inventory CH4 emissions'!K123*'Global Warming Potential'!$C$5+'GHG Inventory N2O emissions'!K123*'Global Warming Potential'!$C$6+'GHG Inventory HFC emissions'!K123</f>
        <v>0</v>
      </c>
      <c r="L123" s="12">
        <f>'GHG Inventory CO2 emissions'!L123*'Global Warming Potential'!$C$4+'GHG Inventory CH4 emissions'!L123*'Global Warming Potential'!$C$5+'GHG Inventory N2O emissions'!L123*'Global Warming Potential'!$C$6+'GHG Inventory HFC emissions'!L123</f>
        <v>0</v>
      </c>
      <c r="M123" s="12">
        <f>'GHG Inventory CO2 emissions'!M123*'Global Warming Potential'!$C$4+'GHG Inventory CH4 emissions'!M123*'Global Warming Potential'!$C$5+'GHG Inventory N2O emissions'!M123*'Global Warming Potential'!$C$6+'GHG Inventory HFC emissions'!M123</f>
        <v>0</v>
      </c>
      <c r="N123" s="12">
        <f>'GHG Inventory CO2 emissions'!N123*'Global Warming Potential'!$C$4+'GHG Inventory CH4 emissions'!N123*'Global Warming Potential'!$C$5+'GHG Inventory N2O emissions'!N123*'Global Warming Potential'!$C$6+'GHG Inventory HFC emissions'!N123</f>
        <v>0</v>
      </c>
      <c r="O123" s="12">
        <f>'GHG Inventory CO2 emissions'!O123*'Global Warming Potential'!$C$4+'GHG Inventory CH4 emissions'!O123*'Global Warming Potential'!$C$5+'GHG Inventory N2O emissions'!O123*'Global Warming Potential'!$C$6+'GHG Inventory HFC emissions'!O123</f>
        <v>0</v>
      </c>
      <c r="P123" s="12">
        <f>'GHG Inventory CO2 emissions'!P123*'Global Warming Potential'!$C$4+'GHG Inventory CH4 emissions'!P123*'Global Warming Potential'!$C$5+'GHG Inventory N2O emissions'!P123*'Global Warming Potential'!$C$6+'GHG Inventory HFC emissions'!P123</f>
        <v>0</v>
      </c>
      <c r="Q123" s="12">
        <f>'GHG Inventory CO2 emissions'!Q123*'Global Warming Potential'!$C$4+'GHG Inventory CH4 emissions'!Q123*'Global Warming Potential'!$C$5+'GHG Inventory N2O emissions'!Q123*'Global Warming Potential'!$C$6+'GHG Inventory HFC emissions'!Q123</f>
        <v>0</v>
      </c>
      <c r="R123" s="12">
        <f>'GHG Inventory CO2 emissions'!R123*'Global Warming Potential'!$C$4+'GHG Inventory CH4 emissions'!R123*'Global Warming Potential'!$C$5+'GHG Inventory N2O emissions'!R123*'Global Warming Potential'!$C$6+'GHG Inventory HFC emissions'!R123</f>
        <v>0</v>
      </c>
      <c r="S123" s="12">
        <f>'GHG Inventory CO2 emissions'!S123*'Global Warming Potential'!$C$4+'GHG Inventory CH4 emissions'!S123*'Global Warming Potential'!$C$5+'GHG Inventory N2O emissions'!S123*'Global Warming Potential'!$C$6+'GHG Inventory HFC emissions'!S123</f>
        <v>0</v>
      </c>
      <c r="T123" s="22"/>
    </row>
    <row r="124" spans="2:23" s="1" customFormat="1" x14ac:dyDescent="0.35">
      <c r="B124" s="4" t="s">
        <v>80</v>
      </c>
      <c r="C124" s="11">
        <f>'GHG Inventory CO2 emissions'!C124*'Global Warming Potential'!$C$4+'GHG Inventory CH4 emissions'!C124*'Global Warming Potential'!$C$5+'GHG Inventory N2O emissions'!C124*'Global Warming Potential'!$C$6+'GHG Inventory HFC emissions'!C124</f>
        <v>0</v>
      </c>
      <c r="D124" s="11">
        <f>'GHG Inventory CO2 emissions'!D124*'Global Warming Potential'!$C$4+'GHG Inventory CH4 emissions'!D124*'Global Warming Potential'!$C$5+'GHG Inventory N2O emissions'!D124*'Global Warming Potential'!$C$6+'GHG Inventory HFC emissions'!D124</f>
        <v>0</v>
      </c>
      <c r="E124" s="11">
        <f>'GHG Inventory CO2 emissions'!E124*'Global Warming Potential'!$C$4+'GHG Inventory CH4 emissions'!E124*'Global Warming Potential'!$C$5+'GHG Inventory N2O emissions'!E124*'Global Warming Potential'!$C$6+'GHG Inventory HFC emissions'!E124</f>
        <v>0</v>
      </c>
      <c r="F124" s="11">
        <f>'GHG Inventory CO2 emissions'!F124*'Global Warming Potential'!$C$4+'GHG Inventory CH4 emissions'!F124*'Global Warming Potential'!$C$5+'GHG Inventory N2O emissions'!F124*'Global Warming Potential'!$C$6+'GHG Inventory HFC emissions'!F124</f>
        <v>0</v>
      </c>
      <c r="G124" s="11">
        <f>'GHG Inventory CO2 emissions'!G124*'Global Warming Potential'!$C$4+'GHG Inventory CH4 emissions'!G124*'Global Warming Potential'!$C$5+'GHG Inventory N2O emissions'!G124*'Global Warming Potential'!$C$6+'GHG Inventory HFC emissions'!G124</f>
        <v>0</v>
      </c>
      <c r="H124" s="11">
        <f>'GHG Inventory CO2 emissions'!H124*'Global Warming Potential'!$C$4+'GHG Inventory CH4 emissions'!H124*'Global Warming Potential'!$C$5+'GHG Inventory N2O emissions'!H124*'Global Warming Potential'!$C$6+'GHG Inventory HFC emissions'!H124</f>
        <v>0</v>
      </c>
      <c r="I124" s="11">
        <f>'GHG Inventory CO2 emissions'!I124*'Global Warming Potential'!$C$4+'GHG Inventory CH4 emissions'!I124*'Global Warming Potential'!$C$5+'GHG Inventory N2O emissions'!I124*'Global Warming Potential'!$C$6+'GHG Inventory HFC emissions'!I124</f>
        <v>0</v>
      </c>
      <c r="J124" s="11">
        <f>'GHG Inventory CO2 emissions'!J124*'Global Warming Potential'!$C$4+'GHG Inventory CH4 emissions'!J124*'Global Warming Potential'!$C$5+'GHG Inventory N2O emissions'!J124*'Global Warming Potential'!$C$6+'GHG Inventory HFC emissions'!J124</f>
        <v>0</v>
      </c>
      <c r="K124" s="11">
        <f>'GHG Inventory CO2 emissions'!K124*'Global Warming Potential'!$C$4+'GHG Inventory CH4 emissions'!K124*'Global Warming Potential'!$C$5+'GHG Inventory N2O emissions'!K124*'Global Warming Potential'!$C$6+'GHG Inventory HFC emissions'!K124</f>
        <v>0</v>
      </c>
      <c r="L124" s="11">
        <f>'GHG Inventory CO2 emissions'!L124*'Global Warming Potential'!$C$4+'GHG Inventory CH4 emissions'!L124*'Global Warming Potential'!$C$5+'GHG Inventory N2O emissions'!L124*'Global Warming Potential'!$C$6+'GHG Inventory HFC emissions'!L124</f>
        <v>0</v>
      </c>
      <c r="M124" s="11">
        <f>'GHG Inventory CO2 emissions'!M124*'Global Warming Potential'!$C$4+'GHG Inventory CH4 emissions'!M124*'Global Warming Potential'!$C$5+'GHG Inventory N2O emissions'!M124*'Global Warming Potential'!$C$6+'GHG Inventory HFC emissions'!M124</f>
        <v>0</v>
      </c>
      <c r="N124" s="11">
        <f>'GHG Inventory CO2 emissions'!N124*'Global Warming Potential'!$C$4+'GHG Inventory CH4 emissions'!N124*'Global Warming Potential'!$C$5+'GHG Inventory N2O emissions'!N124*'Global Warming Potential'!$C$6+'GHG Inventory HFC emissions'!N124</f>
        <v>0</v>
      </c>
      <c r="O124" s="11">
        <f>'GHG Inventory CO2 emissions'!O124*'Global Warming Potential'!$C$4+'GHG Inventory CH4 emissions'!O124*'Global Warming Potential'!$C$5+'GHG Inventory N2O emissions'!O124*'Global Warming Potential'!$C$6+'GHG Inventory HFC emissions'!O124</f>
        <v>0</v>
      </c>
      <c r="P124" s="11">
        <f>'GHG Inventory CO2 emissions'!P124*'Global Warming Potential'!$C$4+'GHG Inventory CH4 emissions'!P124*'Global Warming Potential'!$C$5+'GHG Inventory N2O emissions'!P124*'Global Warming Potential'!$C$6+'GHG Inventory HFC emissions'!P124</f>
        <v>0</v>
      </c>
      <c r="Q124" s="11">
        <f>'GHG Inventory CO2 emissions'!Q124*'Global Warming Potential'!$C$4+'GHG Inventory CH4 emissions'!Q124*'Global Warming Potential'!$C$5+'GHG Inventory N2O emissions'!Q124*'Global Warming Potential'!$C$6+'GHG Inventory HFC emissions'!Q124</f>
        <v>46.053081520757132</v>
      </c>
      <c r="R124" s="11">
        <f>'GHG Inventory CO2 emissions'!R124*'Global Warming Potential'!$C$4+'GHG Inventory CH4 emissions'!R124*'Global Warming Potential'!$C$5+'GHG Inventory N2O emissions'!R124*'Global Warming Potential'!$C$6+'GHG Inventory HFC emissions'!R124</f>
        <v>9.4988099800000008</v>
      </c>
      <c r="S124" s="11">
        <f>'GHG Inventory CO2 emissions'!S124*'Global Warming Potential'!$C$4+'GHG Inventory CH4 emissions'!S124*'Global Warming Potential'!$C$5+'GHG Inventory N2O emissions'!S124*'Global Warming Potential'!$C$6+'GHG Inventory HFC emissions'!S124</f>
        <v>46.315294373333337</v>
      </c>
      <c r="T124" s="22">
        <f>S124/S102</f>
        <v>0.9050020598209676</v>
      </c>
    </row>
    <row r="125" spans="2:23" x14ac:dyDescent="0.35">
      <c r="B125" s="5" t="s">
        <v>81</v>
      </c>
      <c r="C125" s="12">
        <f>'GHG Inventory CO2 emissions'!C125*'Global Warming Potential'!$C$4+'GHG Inventory CH4 emissions'!C125*'Global Warming Potential'!$C$5+'GHG Inventory N2O emissions'!C125*'Global Warming Potential'!$C$6+'GHG Inventory HFC emissions'!C125</f>
        <v>0</v>
      </c>
      <c r="D125" s="12">
        <f>'GHG Inventory CO2 emissions'!D125*'Global Warming Potential'!$C$4+'GHG Inventory CH4 emissions'!D125*'Global Warming Potential'!$C$5+'GHG Inventory N2O emissions'!D125*'Global Warming Potential'!$C$6+'GHG Inventory HFC emissions'!D125</f>
        <v>0</v>
      </c>
      <c r="E125" s="12">
        <f>'GHG Inventory CO2 emissions'!E125*'Global Warming Potential'!$C$4+'GHG Inventory CH4 emissions'!E125*'Global Warming Potential'!$C$5+'GHG Inventory N2O emissions'!E125*'Global Warming Potential'!$C$6+'GHG Inventory HFC emissions'!E125</f>
        <v>0</v>
      </c>
      <c r="F125" s="12">
        <f>'GHG Inventory CO2 emissions'!F125*'Global Warming Potential'!$C$4+'GHG Inventory CH4 emissions'!F125*'Global Warming Potential'!$C$5+'GHG Inventory N2O emissions'!F125*'Global Warming Potential'!$C$6+'GHG Inventory HFC emissions'!F125</f>
        <v>0</v>
      </c>
      <c r="G125" s="12">
        <f>'GHG Inventory CO2 emissions'!G125*'Global Warming Potential'!$C$4+'GHG Inventory CH4 emissions'!G125*'Global Warming Potential'!$C$5+'GHG Inventory N2O emissions'!G125*'Global Warming Potential'!$C$6+'GHG Inventory HFC emissions'!G125</f>
        <v>0</v>
      </c>
      <c r="H125" s="12">
        <f>'GHG Inventory CO2 emissions'!H125*'Global Warming Potential'!$C$4+'GHG Inventory CH4 emissions'!H125*'Global Warming Potential'!$C$5+'GHG Inventory N2O emissions'!H125*'Global Warming Potential'!$C$6+'GHG Inventory HFC emissions'!H125</f>
        <v>0</v>
      </c>
      <c r="I125" s="12">
        <f>'GHG Inventory CO2 emissions'!I125*'Global Warming Potential'!$C$4+'GHG Inventory CH4 emissions'!I125*'Global Warming Potential'!$C$5+'GHG Inventory N2O emissions'!I125*'Global Warming Potential'!$C$6+'GHG Inventory HFC emissions'!I125</f>
        <v>0</v>
      </c>
      <c r="J125" s="12">
        <f>'GHG Inventory CO2 emissions'!J125*'Global Warming Potential'!$C$4+'GHG Inventory CH4 emissions'!J125*'Global Warming Potential'!$C$5+'GHG Inventory N2O emissions'!J125*'Global Warming Potential'!$C$6+'GHG Inventory HFC emissions'!J125</f>
        <v>0</v>
      </c>
      <c r="K125" s="12">
        <f>'GHG Inventory CO2 emissions'!K125*'Global Warming Potential'!$C$4+'GHG Inventory CH4 emissions'!K125*'Global Warming Potential'!$C$5+'GHG Inventory N2O emissions'!K125*'Global Warming Potential'!$C$6+'GHG Inventory HFC emissions'!K125</f>
        <v>0</v>
      </c>
      <c r="L125" s="12">
        <f>'GHG Inventory CO2 emissions'!L125*'Global Warming Potential'!$C$4+'GHG Inventory CH4 emissions'!L125*'Global Warming Potential'!$C$5+'GHG Inventory N2O emissions'!L125*'Global Warming Potential'!$C$6+'GHG Inventory HFC emissions'!L125</f>
        <v>0</v>
      </c>
      <c r="M125" s="12">
        <f>'GHG Inventory CO2 emissions'!M125*'Global Warming Potential'!$C$4+'GHG Inventory CH4 emissions'!M125*'Global Warming Potential'!$C$5+'GHG Inventory N2O emissions'!M125*'Global Warming Potential'!$C$6+'GHG Inventory HFC emissions'!M125</f>
        <v>0</v>
      </c>
      <c r="N125" s="12">
        <f>'GHG Inventory CO2 emissions'!N125*'Global Warming Potential'!$C$4+'GHG Inventory CH4 emissions'!N125*'Global Warming Potential'!$C$5+'GHG Inventory N2O emissions'!N125*'Global Warming Potential'!$C$6+'GHG Inventory HFC emissions'!N125</f>
        <v>0</v>
      </c>
      <c r="O125" s="12">
        <f>'GHG Inventory CO2 emissions'!O125*'Global Warming Potential'!$C$4+'GHG Inventory CH4 emissions'!O125*'Global Warming Potential'!$C$5+'GHG Inventory N2O emissions'!O125*'Global Warming Potential'!$C$6+'GHG Inventory HFC emissions'!O125</f>
        <v>0</v>
      </c>
      <c r="P125" s="12">
        <f>'GHG Inventory CO2 emissions'!P125*'Global Warming Potential'!$C$4+'GHG Inventory CH4 emissions'!P125*'Global Warming Potential'!$C$5+'GHG Inventory N2O emissions'!P125*'Global Warming Potential'!$C$6+'GHG Inventory HFC emissions'!P125</f>
        <v>0</v>
      </c>
      <c r="Q125" s="12">
        <f>'GHG Inventory CO2 emissions'!Q125*'Global Warming Potential'!$C$4+'GHG Inventory CH4 emissions'!Q125*'Global Warming Potential'!$C$5+'GHG Inventory N2O emissions'!Q125*'Global Warming Potential'!$C$6+'GHG Inventory HFC emissions'!Q125</f>
        <v>0</v>
      </c>
      <c r="R125" s="12">
        <f>'GHG Inventory CO2 emissions'!R125*'Global Warming Potential'!$C$4+'GHG Inventory CH4 emissions'!R125*'Global Warming Potential'!$C$5+'GHG Inventory N2O emissions'!R125*'Global Warming Potential'!$C$6+'GHG Inventory HFC emissions'!R125</f>
        <v>0</v>
      </c>
      <c r="S125" s="12">
        <f>'GHG Inventory CO2 emissions'!S125*'Global Warming Potential'!$C$4+'GHG Inventory CH4 emissions'!S125*'Global Warming Potential'!$C$5+'GHG Inventory N2O emissions'!S125*'Global Warming Potential'!$C$6+'GHG Inventory HFC emissions'!S125</f>
        <v>0</v>
      </c>
    </row>
    <row r="126" spans="2:23" x14ac:dyDescent="0.35">
      <c r="B126" s="5" t="s">
        <v>82</v>
      </c>
      <c r="C126" s="12">
        <f>'GHG Inventory CO2 emissions'!C126*'Global Warming Potential'!$C$4+'GHG Inventory CH4 emissions'!C126*'Global Warming Potential'!$C$5+'GHG Inventory N2O emissions'!C126*'Global Warming Potential'!$C$6+'GHG Inventory HFC emissions'!C126</f>
        <v>0</v>
      </c>
      <c r="D126" s="12">
        <f>'GHG Inventory CO2 emissions'!D126*'Global Warming Potential'!$C$4+'GHG Inventory CH4 emissions'!D126*'Global Warming Potential'!$C$5+'GHG Inventory N2O emissions'!D126*'Global Warming Potential'!$C$6+'GHG Inventory HFC emissions'!D126</f>
        <v>0</v>
      </c>
      <c r="E126" s="12">
        <f>'GHG Inventory CO2 emissions'!E126*'Global Warming Potential'!$C$4+'GHG Inventory CH4 emissions'!E126*'Global Warming Potential'!$C$5+'GHG Inventory N2O emissions'!E126*'Global Warming Potential'!$C$6+'GHG Inventory HFC emissions'!E126</f>
        <v>0</v>
      </c>
      <c r="F126" s="12">
        <f>'GHG Inventory CO2 emissions'!F126*'Global Warming Potential'!$C$4+'GHG Inventory CH4 emissions'!F126*'Global Warming Potential'!$C$5+'GHG Inventory N2O emissions'!F126*'Global Warming Potential'!$C$6+'GHG Inventory HFC emissions'!F126</f>
        <v>0</v>
      </c>
      <c r="G126" s="12">
        <f>'GHG Inventory CO2 emissions'!G126*'Global Warming Potential'!$C$4+'GHG Inventory CH4 emissions'!G126*'Global Warming Potential'!$C$5+'GHG Inventory N2O emissions'!G126*'Global Warming Potential'!$C$6+'GHG Inventory HFC emissions'!G126</f>
        <v>0</v>
      </c>
      <c r="H126" s="12">
        <f>'GHG Inventory CO2 emissions'!H126*'Global Warming Potential'!$C$4+'GHG Inventory CH4 emissions'!H126*'Global Warming Potential'!$C$5+'GHG Inventory N2O emissions'!H126*'Global Warming Potential'!$C$6+'GHG Inventory HFC emissions'!H126</f>
        <v>0</v>
      </c>
      <c r="I126" s="12">
        <f>'GHG Inventory CO2 emissions'!I126*'Global Warming Potential'!$C$4+'GHG Inventory CH4 emissions'!I126*'Global Warming Potential'!$C$5+'GHG Inventory N2O emissions'!I126*'Global Warming Potential'!$C$6+'GHG Inventory HFC emissions'!I126</f>
        <v>0</v>
      </c>
      <c r="J126" s="12">
        <f>'GHG Inventory CO2 emissions'!J126*'Global Warming Potential'!$C$4+'GHG Inventory CH4 emissions'!J126*'Global Warming Potential'!$C$5+'GHG Inventory N2O emissions'!J126*'Global Warming Potential'!$C$6+'GHG Inventory HFC emissions'!J126</f>
        <v>0</v>
      </c>
      <c r="K126" s="12">
        <f>'GHG Inventory CO2 emissions'!K126*'Global Warming Potential'!$C$4+'GHG Inventory CH4 emissions'!K126*'Global Warming Potential'!$C$5+'GHG Inventory N2O emissions'!K126*'Global Warming Potential'!$C$6+'GHG Inventory HFC emissions'!K126</f>
        <v>0</v>
      </c>
      <c r="L126" s="12">
        <f>'GHG Inventory CO2 emissions'!L126*'Global Warming Potential'!$C$4+'GHG Inventory CH4 emissions'!L126*'Global Warming Potential'!$C$5+'GHG Inventory N2O emissions'!L126*'Global Warming Potential'!$C$6+'GHG Inventory HFC emissions'!L126</f>
        <v>0</v>
      </c>
      <c r="M126" s="12">
        <f>'GHG Inventory CO2 emissions'!M126*'Global Warming Potential'!$C$4+'GHG Inventory CH4 emissions'!M126*'Global Warming Potential'!$C$5+'GHG Inventory N2O emissions'!M126*'Global Warming Potential'!$C$6+'GHG Inventory HFC emissions'!M126</f>
        <v>0</v>
      </c>
      <c r="N126" s="12">
        <f>'GHG Inventory CO2 emissions'!N126*'Global Warming Potential'!$C$4+'GHG Inventory CH4 emissions'!N126*'Global Warming Potential'!$C$5+'GHG Inventory N2O emissions'!N126*'Global Warming Potential'!$C$6+'GHG Inventory HFC emissions'!N126</f>
        <v>0</v>
      </c>
      <c r="O126" s="12">
        <f>'GHG Inventory CO2 emissions'!O126*'Global Warming Potential'!$C$4+'GHG Inventory CH4 emissions'!O126*'Global Warming Potential'!$C$5+'GHG Inventory N2O emissions'!O126*'Global Warming Potential'!$C$6+'GHG Inventory HFC emissions'!O126</f>
        <v>0</v>
      </c>
      <c r="P126" s="12">
        <f>'GHG Inventory CO2 emissions'!P126*'Global Warming Potential'!$C$4+'GHG Inventory CH4 emissions'!P126*'Global Warming Potential'!$C$5+'GHG Inventory N2O emissions'!P126*'Global Warming Potential'!$C$6+'GHG Inventory HFC emissions'!P126</f>
        <v>0</v>
      </c>
      <c r="Q126" s="12">
        <f>'GHG Inventory CO2 emissions'!Q126*'Global Warming Potential'!$C$4+'GHG Inventory CH4 emissions'!Q126*'Global Warming Potential'!$C$5+'GHG Inventory N2O emissions'!Q126*'Global Warming Potential'!$C$6+'GHG Inventory HFC emissions'!Q126</f>
        <v>0</v>
      </c>
      <c r="R126" s="12">
        <f>'GHG Inventory CO2 emissions'!R126*'Global Warming Potential'!$C$4+'GHG Inventory CH4 emissions'!R126*'Global Warming Potential'!$C$5+'GHG Inventory N2O emissions'!R126*'Global Warming Potential'!$C$6+'GHG Inventory HFC emissions'!R126</f>
        <v>0</v>
      </c>
      <c r="S126" s="12">
        <f>'GHG Inventory CO2 emissions'!S126*'Global Warming Potential'!$C$4+'GHG Inventory CH4 emissions'!S126*'Global Warming Potential'!$C$5+'GHG Inventory N2O emissions'!S126*'Global Warming Potential'!$C$6+'GHG Inventory HFC emissions'!S126</f>
        <v>0</v>
      </c>
    </row>
    <row r="127" spans="2:23" x14ac:dyDescent="0.35">
      <c r="B127" s="5" t="s">
        <v>83</v>
      </c>
      <c r="C127" s="12">
        <f>'GHG Inventory CO2 emissions'!C127*'Global Warming Potential'!$C$4+'GHG Inventory CH4 emissions'!C127*'Global Warming Potential'!$C$5+'GHG Inventory N2O emissions'!C127*'Global Warming Potential'!$C$6+'GHG Inventory HFC emissions'!C127</f>
        <v>0</v>
      </c>
      <c r="D127" s="12">
        <f>'GHG Inventory CO2 emissions'!D127*'Global Warming Potential'!$C$4+'GHG Inventory CH4 emissions'!D127*'Global Warming Potential'!$C$5+'GHG Inventory N2O emissions'!D127*'Global Warming Potential'!$C$6+'GHG Inventory HFC emissions'!D127</f>
        <v>0</v>
      </c>
      <c r="E127" s="12">
        <f>'GHG Inventory CO2 emissions'!E127*'Global Warming Potential'!$C$4+'GHG Inventory CH4 emissions'!E127*'Global Warming Potential'!$C$5+'GHG Inventory N2O emissions'!E127*'Global Warming Potential'!$C$6+'GHG Inventory HFC emissions'!E127</f>
        <v>0</v>
      </c>
      <c r="F127" s="12">
        <f>'GHG Inventory CO2 emissions'!F127*'Global Warming Potential'!$C$4+'GHG Inventory CH4 emissions'!F127*'Global Warming Potential'!$C$5+'GHG Inventory N2O emissions'!F127*'Global Warming Potential'!$C$6+'GHG Inventory HFC emissions'!F127</f>
        <v>0</v>
      </c>
      <c r="G127" s="12">
        <f>'GHG Inventory CO2 emissions'!G127*'Global Warming Potential'!$C$4+'GHG Inventory CH4 emissions'!G127*'Global Warming Potential'!$C$5+'GHG Inventory N2O emissions'!G127*'Global Warming Potential'!$C$6+'GHG Inventory HFC emissions'!G127</f>
        <v>0</v>
      </c>
      <c r="H127" s="12">
        <f>'GHG Inventory CO2 emissions'!H127*'Global Warming Potential'!$C$4+'GHG Inventory CH4 emissions'!H127*'Global Warming Potential'!$C$5+'GHG Inventory N2O emissions'!H127*'Global Warming Potential'!$C$6+'GHG Inventory HFC emissions'!H127</f>
        <v>0</v>
      </c>
      <c r="I127" s="12">
        <f>'GHG Inventory CO2 emissions'!I127*'Global Warming Potential'!$C$4+'GHG Inventory CH4 emissions'!I127*'Global Warming Potential'!$C$5+'GHG Inventory N2O emissions'!I127*'Global Warming Potential'!$C$6+'GHG Inventory HFC emissions'!I127</f>
        <v>0</v>
      </c>
      <c r="J127" s="12">
        <f>'GHG Inventory CO2 emissions'!J127*'Global Warming Potential'!$C$4+'GHG Inventory CH4 emissions'!J127*'Global Warming Potential'!$C$5+'GHG Inventory N2O emissions'!J127*'Global Warming Potential'!$C$6+'GHG Inventory HFC emissions'!J127</f>
        <v>0</v>
      </c>
      <c r="K127" s="12">
        <f>'GHG Inventory CO2 emissions'!K127*'Global Warming Potential'!$C$4+'GHG Inventory CH4 emissions'!K127*'Global Warming Potential'!$C$5+'GHG Inventory N2O emissions'!K127*'Global Warming Potential'!$C$6+'GHG Inventory HFC emissions'!K127</f>
        <v>0</v>
      </c>
      <c r="L127" s="12">
        <f>'GHG Inventory CO2 emissions'!L127*'Global Warming Potential'!$C$4+'GHG Inventory CH4 emissions'!L127*'Global Warming Potential'!$C$5+'GHG Inventory N2O emissions'!L127*'Global Warming Potential'!$C$6+'GHG Inventory HFC emissions'!L127</f>
        <v>0</v>
      </c>
      <c r="M127" s="12">
        <f>'GHG Inventory CO2 emissions'!M127*'Global Warming Potential'!$C$4+'GHG Inventory CH4 emissions'!M127*'Global Warming Potential'!$C$5+'GHG Inventory N2O emissions'!M127*'Global Warming Potential'!$C$6+'GHG Inventory HFC emissions'!M127</f>
        <v>0</v>
      </c>
      <c r="N127" s="12">
        <f>'GHG Inventory CO2 emissions'!N127*'Global Warming Potential'!$C$4+'GHG Inventory CH4 emissions'!N127*'Global Warming Potential'!$C$5+'GHG Inventory N2O emissions'!N127*'Global Warming Potential'!$C$6+'GHG Inventory HFC emissions'!N127</f>
        <v>0</v>
      </c>
      <c r="O127" s="12">
        <f>'GHG Inventory CO2 emissions'!O127*'Global Warming Potential'!$C$4+'GHG Inventory CH4 emissions'!O127*'Global Warming Potential'!$C$5+'GHG Inventory N2O emissions'!O127*'Global Warming Potential'!$C$6+'GHG Inventory HFC emissions'!O127</f>
        <v>0</v>
      </c>
      <c r="P127" s="12">
        <f>'GHG Inventory CO2 emissions'!P127*'Global Warming Potential'!$C$4+'GHG Inventory CH4 emissions'!P127*'Global Warming Potential'!$C$5+'GHG Inventory N2O emissions'!P127*'Global Warming Potential'!$C$6+'GHG Inventory HFC emissions'!P127</f>
        <v>0</v>
      </c>
      <c r="Q127" s="12">
        <f>'GHG Inventory CO2 emissions'!Q127*'Global Warming Potential'!$C$4+'GHG Inventory CH4 emissions'!Q127*'Global Warming Potential'!$C$5+'GHG Inventory N2O emissions'!Q127*'Global Warming Potential'!$C$6+'GHG Inventory HFC emissions'!Q127</f>
        <v>5.5440000000000005</v>
      </c>
      <c r="R127" s="12">
        <f>'GHG Inventory CO2 emissions'!R127*'Global Warming Potential'!$C$4+'GHG Inventory CH4 emissions'!R127*'Global Warming Potential'!$C$5+'GHG Inventory N2O emissions'!R127*'Global Warming Potential'!$C$6+'GHG Inventory HFC emissions'!R127</f>
        <v>5.6848000000000001</v>
      </c>
      <c r="S127" s="12">
        <f>'GHG Inventory CO2 emissions'!S127*'Global Warming Potential'!$C$4+'GHG Inventory CH4 emissions'!S127*'Global Warming Potential'!$C$5+'GHG Inventory N2O emissions'!S127*'Global Warming Potential'!$C$6+'GHG Inventory HFC emissions'!S127</f>
        <v>5.5755333333333335</v>
      </c>
    </row>
    <row r="128" spans="2:23" x14ac:dyDescent="0.35">
      <c r="B128" s="5" t="s">
        <v>84</v>
      </c>
      <c r="C128" s="12">
        <f>'GHG Inventory CO2 emissions'!C128*'Global Warming Potential'!$C$4+'GHG Inventory CH4 emissions'!C128*'Global Warming Potential'!$C$5+'GHG Inventory N2O emissions'!C128*'Global Warming Potential'!$C$6+'GHG Inventory HFC emissions'!C128</f>
        <v>0</v>
      </c>
      <c r="D128" s="12">
        <f>'GHG Inventory CO2 emissions'!D128*'Global Warming Potential'!$C$4+'GHG Inventory CH4 emissions'!D128*'Global Warming Potential'!$C$5+'GHG Inventory N2O emissions'!D128*'Global Warming Potential'!$C$6+'GHG Inventory HFC emissions'!D128</f>
        <v>0</v>
      </c>
      <c r="E128" s="12">
        <f>'GHG Inventory CO2 emissions'!E128*'Global Warming Potential'!$C$4+'GHG Inventory CH4 emissions'!E128*'Global Warming Potential'!$C$5+'GHG Inventory N2O emissions'!E128*'Global Warming Potential'!$C$6+'GHG Inventory HFC emissions'!E128</f>
        <v>0</v>
      </c>
      <c r="F128" s="12">
        <f>'GHG Inventory CO2 emissions'!F128*'Global Warming Potential'!$C$4+'GHG Inventory CH4 emissions'!F128*'Global Warming Potential'!$C$5+'GHG Inventory N2O emissions'!F128*'Global Warming Potential'!$C$6+'GHG Inventory HFC emissions'!F128</f>
        <v>0</v>
      </c>
      <c r="G128" s="12">
        <f>'GHG Inventory CO2 emissions'!G128*'Global Warming Potential'!$C$4+'GHG Inventory CH4 emissions'!G128*'Global Warming Potential'!$C$5+'GHG Inventory N2O emissions'!G128*'Global Warming Potential'!$C$6+'GHG Inventory HFC emissions'!G128</f>
        <v>0</v>
      </c>
      <c r="H128" s="12">
        <f>'GHG Inventory CO2 emissions'!H128*'Global Warming Potential'!$C$4+'GHG Inventory CH4 emissions'!H128*'Global Warming Potential'!$C$5+'GHG Inventory N2O emissions'!H128*'Global Warming Potential'!$C$6+'GHG Inventory HFC emissions'!H128</f>
        <v>0</v>
      </c>
      <c r="I128" s="12">
        <f>'GHG Inventory CO2 emissions'!I128*'Global Warming Potential'!$C$4+'GHG Inventory CH4 emissions'!I128*'Global Warming Potential'!$C$5+'GHG Inventory N2O emissions'!I128*'Global Warming Potential'!$C$6+'GHG Inventory HFC emissions'!I128</f>
        <v>0</v>
      </c>
      <c r="J128" s="12">
        <f>'GHG Inventory CO2 emissions'!J128*'Global Warming Potential'!$C$4+'GHG Inventory CH4 emissions'!J128*'Global Warming Potential'!$C$5+'GHG Inventory N2O emissions'!J128*'Global Warming Potential'!$C$6+'GHG Inventory HFC emissions'!J128</f>
        <v>0</v>
      </c>
      <c r="K128" s="12">
        <f>'GHG Inventory CO2 emissions'!K128*'Global Warming Potential'!$C$4+'GHG Inventory CH4 emissions'!K128*'Global Warming Potential'!$C$5+'GHG Inventory N2O emissions'!K128*'Global Warming Potential'!$C$6+'GHG Inventory HFC emissions'!K128</f>
        <v>0</v>
      </c>
      <c r="L128" s="12">
        <f>'GHG Inventory CO2 emissions'!L128*'Global Warming Potential'!$C$4+'GHG Inventory CH4 emissions'!L128*'Global Warming Potential'!$C$5+'GHG Inventory N2O emissions'!L128*'Global Warming Potential'!$C$6+'GHG Inventory HFC emissions'!L128</f>
        <v>0</v>
      </c>
      <c r="M128" s="12">
        <f>'GHG Inventory CO2 emissions'!M128*'Global Warming Potential'!$C$4+'GHG Inventory CH4 emissions'!M128*'Global Warming Potential'!$C$5+'GHG Inventory N2O emissions'!M128*'Global Warming Potential'!$C$6+'GHG Inventory HFC emissions'!M128</f>
        <v>0</v>
      </c>
      <c r="N128" s="12">
        <f>'GHG Inventory CO2 emissions'!N128*'Global Warming Potential'!$C$4+'GHG Inventory CH4 emissions'!N128*'Global Warming Potential'!$C$5+'GHG Inventory N2O emissions'!N128*'Global Warming Potential'!$C$6+'GHG Inventory HFC emissions'!N128</f>
        <v>0</v>
      </c>
      <c r="O128" s="12">
        <f>'GHG Inventory CO2 emissions'!O128*'Global Warming Potential'!$C$4+'GHG Inventory CH4 emissions'!O128*'Global Warming Potential'!$C$5+'GHG Inventory N2O emissions'!O128*'Global Warming Potential'!$C$6+'GHG Inventory HFC emissions'!O128</f>
        <v>0</v>
      </c>
      <c r="P128" s="12">
        <f>'GHG Inventory CO2 emissions'!P128*'Global Warming Potential'!$C$4+'GHG Inventory CH4 emissions'!P128*'Global Warming Potential'!$C$5+'GHG Inventory N2O emissions'!P128*'Global Warming Potential'!$C$6+'GHG Inventory HFC emissions'!P128</f>
        <v>0</v>
      </c>
      <c r="Q128" s="12">
        <f>'GHG Inventory CO2 emissions'!Q128*'Global Warming Potential'!$C$4+'GHG Inventory CH4 emissions'!Q128*'Global Warming Potential'!$C$5+'GHG Inventory N2O emissions'!Q128*'Global Warming Potential'!$C$6+'GHG Inventory HFC emissions'!Q128</f>
        <v>36.826439842185707</v>
      </c>
      <c r="R128" s="12">
        <f>'GHG Inventory CO2 emissions'!R128*'Global Warming Potential'!$C$4+'GHG Inventory CH4 emissions'!R128*'Global Warming Potential'!$C$5+'GHG Inventory N2O emissions'!R128*'Global Warming Potential'!$C$6+'GHG Inventory HFC emissions'!R128</f>
        <v>3.7763314285714285E-2</v>
      </c>
      <c r="S128" s="12">
        <f>'GHG Inventory CO2 emissions'!S128*'Global Warming Potential'!$C$4+'GHG Inventory CH4 emissions'!S128*'Global Warming Potential'!$C$5+'GHG Inventory N2O emissions'!S128*'Global Warming Potential'!$C$6+'GHG Inventory HFC emissions'!S128</f>
        <v>37.0361464</v>
      </c>
    </row>
    <row r="129" spans="2:21" x14ac:dyDescent="0.35">
      <c r="B129" s="5" t="s">
        <v>85</v>
      </c>
      <c r="C129" s="12">
        <f>'GHG Inventory CO2 emissions'!C129*'Global Warming Potential'!$C$4+'GHG Inventory CH4 emissions'!C129*'Global Warming Potential'!$C$5+'GHG Inventory N2O emissions'!C129*'Global Warming Potential'!$C$6+'GHG Inventory HFC emissions'!C129</f>
        <v>0</v>
      </c>
      <c r="D129" s="12">
        <f>'GHG Inventory CO2 emissions'!D129*'Global Warming Potential'!$C$4+'GHG Inventory CH4 emissions'!D129*'Global Warming Potential'!$C$5+'GHG Inventory N2O emissions'!D129*'Global Warming Potential'!$C$6+'GHG Inventory HFC emissions'!D129</f>
        <v>0</v>
      </c>
      <c r="E129" s="12">
        <f>'GHG Inventory CO2 emissions'!E129*'Global Warming Potential'!$C$4+'GHG Inventory CH4 emissions'!E129*'Global Warming Potential'!$C$5+'GHG Inventory N2O emissions'!E129*'Global Warming Potential'!$C$6+'GHG Inventory HFC emissions'!E129</f>
        <v>0</v>
      </c>
      <c r="F129" s="12">
        <f>'GHG Inventory CO2 emissions'!F129*'Global Warming Potential'!$C$4+'GHG Inventory CH4 emissions'!F129*'Global Warming Potential'!$C$5+'GHG Inventory N2O emissions'!F129*'Global Warming Potential'!$C$6+'GHG Inventory HFC emissions'!F129</f>
        <v>0</v>
      </c>
      <c r="G129" s="12">
        <f>'GHG Inventory CO2 emissions'!G129*'Global Warming Potential'!$C$4+'GHG Inventory CH4 emissions'!G129*'Global Warming Potential'!$C$5+'GHG Inventory N2O emissions'!G129*'Global Warming Potential'!$C$6+'GHG Inventory HFC emissions'!G129</f>
        <v>0</v>
      </c>
      <c r="H129" s="12">
        <f>'GHG Inventory CO2 emissions'!H129*'Global Warming Potential'!$C$4+'GHG Inventory CH4 emissions'!H129*'Global Warming Potential'!$C$5+'GHG Inventory N2O emissions'!H129*'Global Warming Potential'!$C$6+'GHG Inventory HFC emissions'!H129</f>
        <v>0</v>
      </c>
      <c r="I129" s="12">
        <f>'GHG Inventory CO2 emissions'!I129*'Global Warming Potential'!$C$4+'GHG Inventory CH4 emissions'!I129*'Global Warming Potential'!$C$5+'GHG Inventory N2O emissions'!I129*'Global Warming Potential'!$C$6+'GHG Inventory HFC emissions'!I129</f>
        <v>0</v>
      </c>
      <c r="J129" s="12">
        <f>'GHG Inventory CO2 emissions'!J129*'Global Warming Potential'!$C$4+'GHG Inventory CH4 emissions'!J129*'Global Warming Potential'!$C$5+'GHG Inventory N2O emissions'!J129*'Global Warming Potential'!$C$6+'GHG Inventory HFC emissions'!J129</f>
        <v>0</v>
      </c>
      <c r="K129" s="12">
        <f>'GHG Inventory CO2 emissions'!K129*'Global Warming Potential'!$C$4+'GHG Inventory CH4 emissions'!K129*'Global Warming Potential'!$C$5+'GHG Inventory N2O emissions'!K129*'Global Warming Potential'!$C$6+'GHG Inventory HFC emissions'!K129</f>
        <v>0</v>
      </c>
      <c r="L129" s="12">
        <f>'GHG Inventory CO2 emissions'!L129*'Global Warming Potential'!$C$4+'GHG Inventory CH4 emissions'!L129*'Global Warming Potential'!$C$5+'GHG Inventory N2O emissions'!L129*'Global Warming Potential'!$C$6+'GHG Inventory HFC emissions'!L129</f>
        <v>0</v>
      </c>
      <c r="M129" s="12">
        <f>'GHG Inventory CO2 emissions'!M129*'Global Warming Potential'!$C$4+'GHG Inventory CH4 emissions'!M129*'Global Warming Potential'!$C$5+'GHG Inventory N2O emissions'!M129*'Global Warming Potential'!$C$6+'GHG Inventory HFC emissions'!M129</f>
        <v>0</v>
      </c>
      <c r="N129" s="12">
        <f>'GHG Inventory CO2 emissions'!N129*'Global Warming Potential'!$C$4+'GHG Inventory CH4 emissions'!N129*'Global Warming Potential'!$C$5+'GHG Inventory N2O emissions'!N129*'Global Warming Potential'!$C$6+'GHG Inventory HFC emissions'!N129</f>
        <v>0</v>
      </c>
      <c r="O129" s="12">
        <f>'GHG Inventory CO2 emissions'!O129*'Global Warming Potential'!$C$4+'GHG Inventory CH4 emissions'!O129*'Global Warming Potential'!$C$5+'GHG Inventory N2O emissions'!O129*'Global Warming Potential'!$C$6+'GHG Inventory HFC emissions'!O129</f>
        <v>0</v>
      </c>
      <c r="P129" s="12">
        <f>'GHG Inventory CO2 emissions'!P129*'Global Warming Potential'!$C$4+'GHG Inventory CH4 emissions'!P129*'Global Warming Potential'!$C$5+'GHG Inventory N2O emissions'!P129*'Global Warming Potential'!$C$6+'GHG Inventory HFC emissions'!P129</f>
        <v>0</v>
      </c>
      <c r="Q129" s="12">
        <f>'GHG Inventory CO2 emissions'!Q129*'Global Warming Potential'!$C$4+'GHG Inventory CH4 emissions'!Q129*'Global Warming Potential'!$C$5+'GHG Inventory N2O emissions'!Q129*'Global Warming Potential'!$C$6+'GHG Inventory HFC emissions'!Q129</f>
        <v>3.6826416785714287</v>
      </c>
      <c r="R129" s="12">
        <f>'GHG Inventory CO2 emissions'!R129*'Global Warming Potential'!$C$4+'GHG Inventory CH4 emissions'!R129*'Global Warming Potential'!$C$5+'GHG Inventory N2O emissions'!R129*'Global Warming Potential'!$C$6+'GHG Inventory HFC emissions'!R129</f>
        <v>3.7762466657142855</v>
      </c>
      <c r="S129" s="12">
        <f>'GHG Inventory CO2 emissions'!S129*'Global Warming Potential'!$C$4+'GHG Inventory CH4 emissions'!S129*'Global Warming Potential'!$C$5+'GHG Inventory N2O emissions'!S129*'Global Warming Potential'!$C$6+'GHG Inventory HFC emissions'!S129</f>
        <v>3.7036146400000005</v>
      </c>
    </row>
    <row r="130" spans="2:21" x14ac:dyDescent="0.35">
      <c r="B130" s="5" t="s">
        <v>86</v>
      </c>
      <c r="C130" s="12">
        <f>'GHG Inventory CO2 emissions'!C130*'Global Warming Potential'!$C$4+'GHG Inventory CH4 emissions'!C130*'Global Warming Potential'!$C$5+'GHG Inventory N2O emissions'!C130*'Global Warming Potential'!$C$6+'GHG Inventory HFC emissions'!C130</f>
        <v>0</v>
      </c>
      <c r="D130" s="12">
        <f>'GHG Inventory CO2 emissions'!D130*'Global Warming Potential'!$C$4+'GHG Inventory CH4 emissions'!D130*'Global Warming Potential'!$C$5+'GHG Inventory N2O emissions'!D130*'Global Warming Potential'!$C$6+'GHG Inventory HFC emissions'!D130</f>
        <v>0</v>
      </c>
      <c r="E130" s="12">
        <f>'GHG Inventory CO2 emissions'!E130*'Global Warming Potential'!$C$4+'GHG Inventory CH4 emissions'!E130*'Global Warming Potential'!$C$5+'GHG Inventory N2O emissions'!E130*'Global Warming Potential'!$C$6+'GHG Inventory HFC emissions'!E130</f>
        <v>0</v>
      </c>
      <c r="F130" s="12">
        <f>'GHG Inventory CO2 emissions'!F130*'Global Warming Potential'!$C$4+'GHG Inventory CH4 emissions'!F130*'Global Warming Potential'!$C$5+'GHG Inventory N2O emissions'!F130*'Global Warming Potential'!$C$6+'GHG Inventory HFC emissions'!F130</f>
        <v>0</v>
      </c>
      <c r="G130" s="12">
        <f>'GHG Inventory CO2 emissions'!G130*'Global Warming Potential'!$C$4+'GHG Inventory CH4 emissions'!G130*'Global Warming Potential'!$C$5+'GHG Inventory N2O emissions'!G130*'Global Warming Potential'!$C$6+'GHG Inventory HFC emissions'!G130</f>
        <v>0</v>
      </c>
      <c r="H130" s="12">
        <f>'GHG Inventory CO2 emissions'!H130*'Global Warming Potential'!$C$4+'GHG Inventory CH4 emissions'!H130*'Global Warming Potential'!$C$5+'GHG Inventory N2O emissions'!H130*'Global Warming Potential'!$C$6+'GHG Inventory HFC emissions'!H130</f>
        <v>0</v>
      </c>
      <c r="I130" s="12">
        <f>'GHG Inventory CO2 emissions'!I130*'Global Warming Potential'!$C$4+'GHG Inventory CH4 emissions'!I130*'Global Warming Potential'!$C$5+'GHG Inventory N2O emissions'!I130*'Global Warming Potential'!$C$6+'GHG Inventory HFC emissions'!I130</f>
        <v>0</v>
      </c>
      <c r="J130" s="12">
        <f>'GHG Inventory CO2 emissions'!J130*'Global Warming Potential'!$C$4+'GHG Inventory CH4 emissions'!J130*'Global Warming Potential'!$C$5+'GHG Inventory N2O emissions'!J130*'Global Warming Potential'!$C$6+'GHG Inventory HFC emissions'!J130</f>
        <v>0</v>
      </c>
      <c r="K130" s="12">
        <f>'GHG Inventory CO2 emissions'!K130*'Global Warming Potential'!$C$4+'GHG Inventory CH4 emissions'!K130*'Global Warming Potential'!$C$5+'GHG Inventory N2O emissions'!K130*'Global Warming Potential'!$C$6+'GHG Inventory HFC emissions'!K130</f>
        <v>0</v>
      </c>
      <c r="L130" s="12">
        <f>'GHG Inventory CO2 emissions'!L130*'Global Warming Potential'!$C$4+'GHG Inventory CH4 emissions'!L130*'Global Warming Potential'!$C$5+'GHG Inventory N2O emissions'!L130*'Global Warming Potential'!$C$6+'GHG Inventory HFC emissions'!L130</f>
        <v>0</v>
      </c>
      <c r="M130" s="12">
        <f>'GHG Inventory CO2 emissions'!M130*'Global Warming Potential'!$C$4+'GHG Inventory CH4 emissions'!M130*'Global Warming Potential'!$C$5+'GHG Inventory N2O emissions'!M130*'Global Warming Potential'!$C$6+'GHG Inventory HFC emissions'!M130</f>
        <v>0</v>
      </c>
      <c r="N130" s="12">
        <f>'GHG Inventory CO2 emissions'!N130*'Global Warming Potential'!$C$4+'GHG Inventory CH4 emissions'!N130*'Global Warming Potential'!$C$5+'GHG Inventory N2O emissions'!N130*'Global Warming Potential'!$C$6+'GHG Inventory HFC emissions'!N130</f>
        <v>0</v>
      </c>
      <c r="O130" s="12">
        <f>'GHG Inventory CO2 emissions'!O130*'Global Warming Potential'!$C$4+'GHG Inventory CH4 emissions'!O130*'Global Warming Potential'!$C$5+'GHG Inventory N2O emissions'!O130*'Global Warming Potential'!$C$6+'GHG Inventory HFC emissions'!O130</f>
        <v>0</v>
      </c>
      <c r="P130" s="12">
        <f>'GHG Inventory CO2 emissions'!P130*'Global Warming Potential'!$C$4+'GHG Inventory CH4 emissions'!P130*'Global Warming Potential'!$C$5+'GHG Inventory N2O emissions'!P130*'Global Warming Potential'!$C$6+'GHG Inventory HFC emissions'!P130</f>
        <v>0</v>
      </c>
      <c r="Q130" s="12">
        <f>'GHG Inventory CO2 emissions'!Q130*'Global Warming Potential'!$C$4+'GHG Inventory CH4 emissions'!Q130*'Global Warming Potential'!$C$5+'GHG Inventory N2O emissions'!Q130*'Global Warming Potential'!$C$6+'GHG Inventory HFC emissions'!Q130</f>
        <v>0</v>
      </c>
      <c r="R130" s="12">
        <f>'GHG Inventory CO2 emissions'!R130*'Global Warming Potential'!$C$4+'GHG Inventory CH4 emissions'!R130*'Global Warming Potential'!$C$5+'GHG Inventory N2O emissions'!R130*'Global Warming Potential'!$C$6+'GHG Inventory HFC emissions'!R130</f>
        <v>0</v>
      </c>
      <c r="S130" s="12">
        <f>'GHG Inventory CO2 emissions'!S130*'Global Warming Potential'!$C$4+'GHG Inventory CH4 emissions'!S130*'Global Warming Potential'!$C$5+'GHG Inventory N2O emissions'!S130*'Global Warming Potential'!$C$6+'GHG Inventory HFC emissions'!S130</f>
        <v>0</v>
      </c>
    </row>
    <row r="131" spans="2:21" x14ac:dyDescent="0.35">
      <c r="B131" s="5" t="s">
        <v>87</v>
      </c>
      <c r="C131" s="12">
        <f>'GHG Inventory CO2 emissions'!C131*'Global Warming Potential'!$C$4+'GHG Inventory CH4 emissions'!C131*'Global Warming Potential'!$C$5+'GHG Inventory N2O emissions'!C131*'Global Warming Potential'!$C$6+'GHG Inventory HFC emissions'!C131</f>
        <v>0</v>
      </c>
      <c r="D131" s="12">
        <f>'GHG Inventory CO2 emissions'!D131*'Global Warming Potential'!$C$4+'GHG Inventory CH4 emissions'!D131*'Global Warming Potential'!$C$5+'GHG Inventory N2O emissions'!D131*'Global Warming Potential'!$C$6+'GHG Inventory HFC emissions'!D131</f>
        <v>0</v>
      </c>
      <c r="E131" s="12">
        <f>'GHG Inventory CO2 emissions'!E131*'Global Warming Potential'!$C$4+'GHG Inventory CH4 emissions'!E131*'Global Warming Potential'!$C$5+'GHG Inventory N2O emissions'!E131*'Global Warming Potential'!$C$6+'GHG Inventory HFC emissions'!E131</f>
        <v>0</v>
      </c>
      <c r="F131" s="12">
        <f>'GHG Inventory CO2 emissions'!F131*'Global Warming Potential'!$C$4+'GHG Inventory CH4 emissions'!F131*'Global Warming Potential'!$C$5+'GHG Inventory N2O emissions'!F131*'Global Warming Potential'!$C$6+'GHG Inventory HFC emissions'!F131</f>
        <v>0</v>
      </c>
      <c r="G131" s="12">
        <f>'GHG Inventory CO2 emissions'!G131*'Global Warming Potential'!$C$4+'GHG Inventory CH4 emissions'!G131*'Global Warming Potential'!$C$5+'GHG Inventory N2O emissions'!G131*'Global Warming Potential'!$C$6+'GHG Inventory HFC emissions'!G131</f>
        <v>0</v>
      </c>
      <c r="H131" s="12">
        <f>'GHG Inventory CO2 emissions'!H131*'Global Warming Potential'!$C$4+'GHG Inventory CH4 emissions'!H131*'Global Warming Potential'!$C$5+'GHG Inventory N2O emissions'!H131*'Global Warming Potential'!$C$6+'GHG Inventory HFC emissions'!H131</f>
        <v>0</v>
      </c>
      <c r="I131" s="12">
        <f>'GHG Inventory CO2 emissions'!I131*'Global Warming Potential'!$C$4+'GHG Inventory CH4 emissions'!I131*'Global Warming Potential'!$C$5+'GHG Inventory N2O emissions'!I131*'Global Warming Potential'!$C$6+'GHG Inventory HFC emissions'!I131</f>
        <v>0</v>
      </c>
      <c r="J131" s="12">
        <f>'GHG Inventory CO2 emissions'!J131*'Global Warming Potential'!$C$4+'GHG Inventory CH4 emissions'!J131*'Global Warming Potential'!$C$5+'GHG Inventory N2O emissions'!J131*'Global Warming Potential'!$C$6+'GHG Inventory HFC emissions'!J131</f>
        <v>0</v>
      </c>
      <c r="K131" s="12">
        <f>'GHG Inventory CO2 emissions'!K131*'Global Warming Potential'!$C$4+'GHG Inventory CH4 emissions'!K131*'Global Warming Potential'!$C$5+'GHG Inventory N2O emissions'!K131*'Global Warming Potential'!$C$6+'GHG Inventory HFC emissions'!K131</f>
        <v>0</v>
      </c>
      <c r="L131" s="12">
        <f>'GHG Inventory CO2 emissions'!L131*'Global Warming Potential'!$C$4+'GHG Inventory CH4 emissions'!L131*'Global Warming Potential'!$C$5+'GHG Inventory N2O emissions'!L131*'Global Warming Potential'!$C$6+'GHG Inventory HFC emissions'!L131</f>
        <v>0</v>
      </c>
      <c r="M131" s="12">
        <f>'GHG Inventory CO2 emissions'!M131*'Global Warming Potential'!$C$4+'GHG Inventory CH4 emissions'!M131*'Global Warming Potential'!$C$5+'GHG Inventory N2O emissions'!M131*'Global Warming Potential'!$C$6+'GHG Inventory HFC emissions'!M131</f>
        <v>0</v>
      </c>
      <c r="N131" s="12">
        <f>'GHG Inventory CO2 emissions'!N131*'Global Warming Potential'!$C$4+'GHG Inventory CH4 emissions'!N131*'Global Warming Potential'!$C$5+'GHG Inventory N2O emissions'!N131*'Global Warming Potential'!$C$6+'GHG Inventory HFC emissions'!N131</f>
        <v>0</v>
      </c>
      <c r="O131" s="12">
        <f>'GHG Inventory CO2 emissions'!O131*'Global Warming Potential'!$C$4+'GHG Inventory CH4 emissions'!O131*'Global Warming Potential'!$C$5+'GHG Inventory N2O emissions'!O131*'Global Warming Potential'!$C$6+'GHG Inventory HFC emissions'!O131</f>
        <v>0</v>
      </c>
      <c r="P131" s="12">
        <f>'GHG Inventory CO2 emissions'!P131*'Global Warming Potential'!$C$4+'GHG Inventory CH4 emissions'!P131*'Global Warming Potential'!$C$5+'GHG Inventory N2O emissions'!P131*'Global Warming Potential'!$C$6+'GHG Inventory HFC emissions'!P131</f>
        <v>0</v>
      </c>
      <c r="Q131" s="12">
        <f>'GHG Inventory CO2 emissions'!Q131*'Global Warming Potential'!$C$4+'GHG Inventory CH4 emissions'!Q131*'Global Warming Potential'!$C$5+'GHG Inventory N2O emissions'!Q131*'Global Warming Potential'!$C$6+'GHG Inventory HFC emissions'!Q131</f>
        <v>0</v>
      </c>
      <c r="R131" s="12">
        <f>'GHG Inventory CO2 emissions'!R131*'Global Warming Potential'!$C$4+'GHG Inventory CH4 emissions'!R131*'Global Warming Potential'!$C$5+'GHG Inventory N2O emissions'!R131*'Global Warming Potential'!$C$6+'GHG Inventory HFC emissions'!R131</f>
        <v>0</v>
      </c>
      <c r="S131" s="12">
        <f>'GHG Inventory CO2 emissions'!S131*'Global Warming Potential'!$C$4+'GHG Inventory CH4 emissions'!S131*'Global Warming Potential'!$C$5+'GHG Inventory N2O emissions'!S131*'Global Warming Potential'!$C$6+'GHG Inventory HFC emissions'!S131</f>
        <v>0</v>
      </c>
    </row>
    <row r="132" spans="2:21" x14ac:dyDescent="0.35">
      <c r="B132" s="5" t="s">
        <v>88</v>
      </c>
      <c r="C132" s="12">
        <f>'GHG Inventory CO2 emissions'!C132*'Global Warming Potential'!$C$4+'GHG Inventory CH4 emissions'!C132*'Global Warming Potential'!$C$5+'GHG Inventory N2O emissions'!C132*'Global Warming Potential'!$C$6+'GHG Inventory HFC emissions'!C132</f>
        <v>0</v>
      </c>
      <c r="D132" s="12">
        <f>'GHG Inventory CO2 emissions'!D132*'Global Warming Potential'!$C$4+'GHG Inventory CH4 emissions'!D132*'Global Warming Potential'!$C$5+'GHG Inventory N2O emissions'!D132*'Global Warming Potential'!$C$6+'GHG Inventory HFC emissions'!D132</f>
        <v>0</v>
      </c>
      <c r="E132" s="12">
        <f>'GHG Inventory CO2 emissions'!E132*'Global Warming Potential'!$C$4+'GHG Inventory CH4 emissions'!E132*'Global Warming Potential'!$C$5+'GHG Inventory N2O emissions'!E132*'Global Warming Potential'!$C$6+'GHG Inventory HFC emissions'!E132</f>
        <v>0</v>
      </c>
      <c r="F132" s="12">
        <f>'GHG Inventory CO2 emissions'!F132*'Global Warming Potential'!$C$4+'GHG Inventory CH4 emissions'!F132*'Global Warming Potential'!$C$5+'GHG Inventory N2O emissions'!F132*'Global Warming Potential'!$C$6+'GHG Inventory HFC emissions'!F132</f>
        <v>0</v>
      </c>
      <c r="G132" s="12">
        <f>'GHG Inventory CO2 emissions'!G132*'Global Warming Potential'!$C$4+'GHG Inventory CH4 emissions'!G132*'Global Warming Potential'!$C$5+'GHG Inventory N2O emissions'!G132*'Global Warming Potential'!$C$6+'GHG Inventory HFC emissions'!G132</f>
        <v>0</v>
      </c>
      <c r="H132" s="12">
        <f>'GHG Inventory CO2 emissions'!H132*'Global Warming Potential'!$C$4+'GHG Inventory CH4 emissions'!H132*'Global Warming Potential'!$C$5+'GHG Inventory N2O emissions'!H132*'Global Warming Potential'!$C$6+'GHG Inventory HFC emissions'!H132</f>
        <v>0</v>
      </c>
      <c r="I132" s="12">
        <f>'GHG Inventory CO2 emissions'!I132*'Global Warming Potential'!$C$4+'GHG Inventory CH4 emissions'!I132*'Global Warming Potential'!$C$5+'GHG Inventory N2O emissions'!I132*'Global Warming Potential'!$C$6+'GHG Inventory HFC emissions'!I132</f>
        <v>0</v>
      </c>
      <c r="J132" s="12">
        <f>'GHG Inventory CO2 emissions'!J132*'Global Warming Potential'!$C$4+'GHG Inventory CH4 emissions'!J132*'Global Warming Potential'!$C$5+'GHG Inventory N2O emissions'!J132*'Global Warming Potential'!$C$6+'GHG Inventory HFC emissions'!J132</f>
        <v>0</v>
      </c>
      <c r="K132" s="12">
        <f>'GHG Inventory CO2 emissions'!K132*'Global Warming Potential'!$C$4+'GHG Inventory CH4 emissions'!K132*'Global Warming Potential'!$C$5+'GHG Inventory N2O emissions'!K132*'Global Warming Potential'!$C$6+'GHG Inventory HFC emissions'!K132</f>
        <v>0</v>
      </c>
      <c r="L132" s="12">
        <f>'GHG Inventory CO2 emissions'!L132*'Global Warming Potential'!$C$4+'GHG Inventory CH4 emissions'!L132*'Global Warming Potential'!$C$5+'GHG Inventory N2O emissions'!L132*'Global Warming Potential'!$C$6+'GHG Inventory HFC emissions'!L132</f>
        <v>0</v>
      </c>
      <c r="M132" s="12">
        <f>'GHG Inventory CO2 emissions'!M132*'Global Warming Potential'!$C$4+'GHG Inventory CH4 emissions'!M132*'Global Warming Potential'!$C$5+'GHG Inventory N2O emissions'!M132*'Global Warming Potential'!$C$6+'GHG Inventory HFC emissions'!M132</f>
        <v>0</v>
      </c>
      <c r="N132" s="12">
        <f>'GHG Inventory CO2 emissions'!N132*'Global Warming Potential'!$C$4+'GHG Inventory CH4 emissions'!N132*'Global Warming Potential'!$C$5+'GHG Inventory N2O emissions'!N132*'Global Warming Potential'!$C$6+'GHG Inventory HFC emissions'!N132</f>
        <v>0</v>
      </c>
      <c r="O132" s="12">
        <f>'GHG Inventory CO2 emissions'!O132*'Global Warming Potential'!$C$4+'GHG Inventory CH4 emissions'!O132*'Global Warming Potential'!$C$5+'GHG Inventory N2O emissions'!O132*'Global Warming Potential'!$C$6+'GHG Inventory HFC emissions'!O132</f>
        <v>0</v>
      </c>
      <c r="P132" s="12">
        <f>'GHG Inventory CO2 emissions'!P132*'Global Warming Potential'!$C$4+'GHG Inventory CH4 emissions'!P132*'Global Warming Potential'!$C$5+'GHG Inventory N2O emissions'!P132*'Global Warming Potential'!$C$6+'GHG Inventory HFC emissions'!P132</f>
        <v>0</v>
      </c>
      <c r="Q132" s="12">
        <f>'GHG Inventory CO2 emissions'!Q132*'Global Warming Potential'!$C$4+'GHG Inventory CH4 emissions'!Q132*'Global Warming Potential'!$C$5+'GHG Inventory N2O emissions'!Q132*'Global Warming Potential'!$C$6+'GHG Inventory HFC emissions'!Q132</f>
        <v>0</v>
      </c>
      <c r="R132" s="12">
        <f>'GHG Inventory CO2 emissions'!R132*'Global Warming Potential'!$C$4+'GHG Inventory CH4 emissions'!R132*'Global Warming Potential'!$C$5+'GHG Inventory N2O emissions'!R132*'Global Warming Potential'!$C$6+'GHG Inventory HFC emissions'!R132</f>
        <v>0</v>
      </c>
      <c r="S132" s="12">
        <f>'GHG Inventory CO2 emissions'!S132*'Global Warming Potential'!$C$4+'GHG Inventory CH4 emissions'!S132*'Global Warming Potential'!$C$5+'GHG Inventory N2O emissions'!S132*'Global Warming Potential'!$C$6+'GHG Inventory HFC emissions'!S132</f>
        <v>0</v>
      </c>
    </row>
    <row r="133" spans="2:21" s="1" customFormat="1" x14ac:dyDescent="0.35">
      <c r="B133" s="4" t="s">
        <v>89</v>
      </c>
      <c r="C133" s="11">
        <f>'GHG Inventory CO2 emissions'!C133*'Global Warming Potential'!$C$4+'GHG Inventory CH4 emissions'!C133*'Global Warming Potential'!$C$5+'GHG Inventory N2O emissions'!C133*'Global Warming Potential'!$C$6+'GHG Inventory HFC emissions'!C133</f>
        <v>-23.981884958446795</v>
      </c>
      <c r="D133" s="11">
        <f>'GHG Inventory CO2 emissions'!D133*'Global Warming Potential'!$C$4+'GHG Inventory CH4 emissions'!D133*'Global Warming Potential'!$C$5+'GHG Inventory N2O emissions'!D133*'Global Warming Potential'!$C$6+'GHG Inventory HFC emissions'!D133</f>
        <v>-30.573779342535005</v>
      </c>
      <c r="E133" s="11">
        <f>'GHG Inventory CO2 emissions'!E133*'Global Warming Potential'!$C$4+'GHG Inventory CH4 emissions'!E133*'Global Warming Potential'!$C$5+'GHG Inventory N2O emissions'!E133*'Global Warming Potential'!$C$6+'GHG Inventory HFC emissions'!E133</f>
        <v>-31.285233451514625</v>
      </c>
      <c r="F133" s="11">
        <f>'GHG Inventory CO2 emissions'!F133*'Global Warming Potential'!$C$4+'GHG Inventory CH4 emissions'!F133*'Global Warming Potential'!$C$5+'GHG Inventory N2O emissions'!F133*'Global Warming Potential'!$C$6+'GHG Inventory HFC emissions'!F133</f>
        <v>-30.682617096792363</v>
      </c>
      <c r="G133" s="11">
        <f>'GHG Inventory CO2 emissions'!G133*'Global Warming Potential'!$C$4+'GHG Inventory CH4 emissions'!G133*'Global Warming Potential'!$C$5+'GHG Inventory N2O emissions'!G133*'Global Warming Potential'!$C$6+'GHG Inventory HFC emissions'!G133</f>
        <v>-32.05806249384338</v>
      </c>
      <c r="H133" s="11">
        <f>'GHG Inventory CO2 emissions'!H133*'Global Warming Potential'!$C$4+'GHG Inventory CH4 emissions'!H133*'Global Warming Potential'!$C$5+'GHG Inventory N2O emissions'!H133*'Global Warming Potential'!$C$6+'GHG Inventory HFC emissions'!H133</f>
        <v>-34.107192965009965</v>
      </c>
      <c r="I133" s="11">
        <f>'GHG Inventory CO2 emissions'!I133*'Global Warming Potential'!$C$4+'GHG Inventory CH4 emissions'!I133*'Global Warming Potential'!$C$5+'GHG Inventory N2O emissions'!I133*'Global Warming Potential'!$C$6+'GHG Inventory HFC emissions'!I133</f>
        <v>-33.046809457628996</v>
      </c>
      <c r="J133" s="11">
        <f>'GHG Inventory CO2 emissions'!J133*'Global Warming Potential'!$C$4+'GHG Inventory CH4 emissions'!J133*'Global Warming Potential'!$C$5+'GHG Inventory N2O emissions'!J133*'Global Warming Potential'!$C$6+'GHG Inventory HFC emissions'!J133</f>
        <v>-33.563130460777487</v>
      </c>
      <c r="K133" s="11">
        <f>'GHG Inventory CO2 emissions'!K133*'Global Warming Potential'!$C$4+'GHG Inventory CH4 emissions'!K133*'Global Warming Potential'!$C$5+'GHG Inventory N2O emissions'!K133*'Global Warming Potential'!$C$6+'GHG Inventory HFC emissions'!K133</f>
        <v>-20.267196211349994</v>
      </c>
      <c r="L133" s="11">
        <f>'GHG Inventory CO2 emissions'!L133*'Global Warming Potential'!$C$4+'GHG Inventory CH4 emissions'!L133*'Global Warming Potential'!$C$5+'GHG Inventory N2O emissions'!L133*'Global Warming Potential'!$C$6+'GHG Inventory HFC emissions'!L133</f>
        <v>-20.841333034396829</v>
      </c>
      <c r="M133" s="11">
        <f>'GHG Inventory CO2 emissions'!M133*'Global Warming Potential'!$C$4+'GHG Inventory CH4 emissions'!M133*'Global Warming Potential'!$C$5+'GHG Inventory N2O emissions'!M133*'Global Warming Potential'!$C$6+'GHG Inventory HFC emissions'!M133</f>
        <v>-16.255454878995764</v>
      </c>
      <c r="N133" s="11">
        <f>'GHG Inventory CO2 emissions'!N133*'Global Warming Potential'!$C$4+'GHG Inventory CH4 emissions'!N133*'Global Warming Potential'!$C$5+'GHG Inventory N2O emissions'!N133*'Global Warming Potential'!$C$6+'GHG Inventory HFC emissions'!N133</f>
        <v>-2.11741233706694</v>
      </c>
      <c r="O133" s="11">
        <f>'GHG Inventory CO2 emissions'!O133*'Global Warming Potential'!$C$4+'GHG Inventory CH4 emissions'!O133*'Global Warming Potential'!$C$5+'GHG Inventory N2O emissions'!O133*'Global Warming Potential'!$C$6+'GHG Inventory HFC emissions'!O133</f>
        <v>-4.6743036349625129</v>
      </c>
      <c r="P133" s="11">
        <f>'GHG Inventory CO2 emissions'!P133*'Global Warming Potential'!$C$4+'GHG Inventory CH4 emissions'!P133*'Global Warming Potential'!$C$5+'GHG Inventory N2O emissions'!P133*'Global Warming Potential'!$C$6+'GHG Inventory HFC emissions'!P133</f>
        <v>-2.0746721988072943</v>
      </c>
      <c r="Q133" s="11">
        <f>'GHG Inventory CO2 emissions'!Q133*'Global Warming Potential'!$C$4+'GHG Inventory CH4 emissions'!Q133*'Global Warming Potential'!$C$5+'GHG Inventory N2O emissions'!Q133*'Global Warming Potential'!$C$6+'GHG Inventory HFC emissions'!Q133</f>
        <v>-2.583982421595965</v>
      </c>
      <c r="R133" s="11">
        <f>'GHG Inventory CO2 emissions'!R133*'Global Warming Potential'!$C$4+'GHG Inventory CH4 emissions'!R133*'Global Warming Potential'!$C$5+'GHG Inventory N2O emissions'!R133*'Global Warming Potential'!$C$6+'GHG Inventory HFC emissions'!R133</f>
        <v>-2.5139433821202104</v>
      </c>
      <c r="S133" s="11">
        <f>'GHG Inventory CO2 emissions'!S133*'Global Warming Potential'!$C$4+'GHG Inventory CH4 emissions'!S133*'Global Warming Potential'!$C$5+'GHG Inventory N2O emissions'!S133*'Global Warming Potential'!$C$6+'GHG Inventory HFC emissions'!S133</f>
        <v>0</v>
      </c>
    </row>
    <row r="134" spans="2:21" x14ac:dyDescent="0.35">
      <c r="B134" s="5" t="s">
        <v>90</v>
      </c>
      <c r="C134" s="12">
        <f>'GHG Inventory CO2 emissions'!C134*'Global Warming Potential'!$C$4+'GHG Inventory CH4 emissions'!C134*'Global Warming Potential'!$C$5+'GHG Inventory N2O emissions'!C134*'Global Warming Potential'!$C$6+'GHG Inventory HFC emissions'!C134</f>
        <v>-23.981884958446795</v>
      </c>
      <c r="D134" s="12">
        <f>'GHG Inventory CO2 emissions'!D134*'Global Warming Potential'!$C$4+'GHG Inventory CH4 emissions'!D134*'Global Warming Potential'!$C$5+'GHG Inventory N2O emissions'!D134*'Global Warming Potential'!$C$6+'GHG Inventory HFC emissions'!D134</f>
        <v>-30.573779342535005</v>
      </c>
      <c r="E134" s="12">
        <f>'GHG Inventory CO2 emissions'!E134*'Global Warming Potential'!$C$4+'GHG Inventory CH4 emissions'!E134*'Global Warming Potential'!$C$5+'GHG Inventory N2O emissions'!E134*'Global Warming Potential'!$C$6+'GHG Inventory HFC emissions'!E134</f>
        <v>-31.285233451514625</v>
      </c>
      <c r="F134" s="12">
        <f>'GHG Inventory CO2 emissions'!F134*'Global Warming Potential'!$C$4+'GHG Inventory CH4 emissions'!F134*'Global Warming Potential'!$C$5+'GHG Inventory N2O emissions'!F134*'Global Warming Potential'!$C$6+'GHG Inventory HFC emissions'!F134</f>
        <v>-30.682617096792363</v>
      </c>
      <c r="G134" s="12">
        <f>'GHG Inventory CO2 emissions'!G134*'Global Warming Potential'!$C$4+'GHG Inventory CH4 emissions'!G134*'Global Warming Potential'!$C$5+'GHG Inventory N2O emissions'!G134*'Global Warming Potential'!$C$6+'GHG Inventory HFC emissions'!G134</f>
        <v>-32.05806249384338</v>
      </c>
      <c r="H134" s="12">
        <f>'GHG Inventory CO2 emissions'!H134*'Global Warming Potential'!$C$4+'GHG Inventory CH4 emissions'!H134*'Global Warming Potential'!$C$5+'GHG Inventory N2O emissions'!H134*'Global Warming Potential'!$C$6+'GHG Inventory HFC emissions'!H134</f>
        <v>-34.107192965009965</v>
      </c>
      <c r="I134" s="12">
        <f>'GHG Inventory CO2 emissions'!I134*'Global Warming Potential'!$C$4+'GHG Inventory CH4 emissions'!I134*'Global Warming Potential'!$C$5+'GHG Inventory N2O emissions'!I134*'Global Warming Potential'!$C$6+'GHG Inventory HFC emissions'!I134</f>
        <v>-33.046809457628996</v>
      </c>
      <c r="J134" s="12">
        <f>'GHG Inventory CO2 emissions'!J134*'Global Warming Potential'!$C$4+'GHG Inventory CH4 emissions'!J134*'Global Warming Potential'!$C$5+'GHG Inventory N2O emissions'!J134*'Global Warming Potential'!$C$6+'GHG Inventory HFC emissions'!J134</f>
        <v>-33.563130460777487</v>
      </c>
      <c r="K134" s="12">
        <f>'GHG Inventory CO2 emissions'!K134*'Global Warming Potential'!$C$4+'GHG Inventory CH4 emissions'!K134*'Global Warming Potential'!$C$5+'GHG Inventory N2O emissions'!K134*'Global Warming Potential'!$C$6+'GHG Inventory HFC emissions'!K134</f>
        <v>-20.267196211349994</v>
      </c>
      <c r="L134" s="12">
        <f>'GHG Inventory CO2 emissions'!L134*'Global Warming Potential'!$C$4+'GHG Inventory CH4 emissions'!L134*'Global Warming Potential'!$C$5+'GHG Inventory N2O emissions'!L134*'Global Warming Potential'!$C$6+'GHG Inventory HFC emissions'!L134</f>
        <v>-20.841333034396829</v>
      </c>
      <c r="M134" s="12">
        <f>'GHG Inventory CO2 emissions'!M134*'Global Warming Potential'!$C$4+'GHG Inventory CH4 emissions'!M134*'Global Warming Potential'!$C$5+'GHG Inventory N2O emissions'!M134*'Global Warming Potential'!$C$6+'GHG Inventory HFC emissions'!M134</f>
        <v>-16.255454878995764</v>
      </c>
      <c r="N134" s="12">
        <f>'GHG Inventory CO2 emissions'!N134*'Global Warming Potential'!$C$4+'GHG Inventory CH4 emissions'!N134*'Global Warming Potential'!$C$5+'GHG Inventory N2O emissions'!N134*'Global Warming Potential'!$C$6+'GHG Inventory HFC emissions'!N134</f>
        <v>-2.11741233706694</v>
      </c>
      <c r="O134" s="12">
        <f>'GHG Inventory CO2 emissions'!O134*'Global Warming Potential'!$C$4+'GHG Inventory CH4 emissions'!O134*'Global Warming Potential'!$C$5+'GHG Inventory N2O emissions'!O134*'Global Warming Potential'!$C$6+'GHG Inventory HFC emissions'!O134</f>
        <v>-4.6743036349625129</v>
      </c>
      <c r="P134" s="12">
        <f>'GHG Inventory CO2 emissions'!P134*'Global Warming Potential'!$C$4+'GHG Inventory CH4 emissions'!P134*'Global Warming Potential'!$C$5+'GHG Inventory N2O emissions'!P134*'Global Warming Potential'!$C$6+'GHG Inventory HFC emissions'!P134</f>
        <v>-2.0746721988072943</v>
      </c>
      <c r="Q134" s="12">
        <f>'GHG Inventory CO2 emissions'!Q134*'Global Warming Potential'!$C$4+'GHG Inventory CH4 emissions'!Q134*'Global Warming Potential'!$C$5+'GHG Inventory N2O emissions'!Q134*'Global Warming Potential'!$C$6+'GHG Inventory HFC emissions'!Q134</f>
        <v>-2.583982421595965</v>
      </c>
      <c r="R134" s="12">
        <f>'GHG Inventory CO2 emissions'!R134*'Global Warming Potential'!$C$4+'GHG Inventory CH4 emissions'!R134*'Global Warming Potential'!$C$5+'GHG Inventory N2O emissions'!R134*'Global Warming Potential'!$C$6+'GHG Inventory HFC emissions'!R134</f>
        <v>-2.5139433821202104</v>
      </c>
      <c r="S134" s="12">
        <f>'GHG Inventory CO2 emissions'!S134*'Global Warming Potential'!$C$4+'GHG Inventory CH4 emissions'!S134*'Global Warming Potential'!$C$5+'GHG Inventory N2O emissions'!S134*'Global Warming Potential'!$C$6+'GHG Inventory HFC emissions'!S134</f>
        <v>0</v>
      </c>
    </row>
    <row r="135" spans="2:21" x14ac:dyDescent="0.35">
      <c r="B135" s="5" t="s">
        <v>91</v>
      </c>
      <c r="C135" s="12">
        <f>'GHG Inventory CO2 emissions'!C135*'Global Warming Potential'!$C$4+'GHG Inventory CH4 emissions'!C135*'Global Warming Potential'!$C$5+'GHG Inventory N2O emissions'!C135*'Global Warming Potential'!$C$6+'GHG Inventory HFC emissions'!C135</f>
        <v>0</v>
      </c>
      <c r="D135" s="12">
        <f>'GHG Inventory CO2 emissions'!D135*'Global Warming Potential'!$C$4+'GHG Inventory CH4 emissions'!D135*'Global Warming Potential'!$C$5+'GHG Inventory N2O emissions'!D135*'Global Warming Potential'!$C$6+'GHG Inventory HFC emissions'!D135</f>
        <v>0</v>
      </c>
      <c r="E135" s="12">
        <f>'GHG Inventory CO2 emissions'!E135*'Global Warming Potential'!$C$4+'GHG Inventory CH4 emissions'!E135*'Global Warming Potential'!$C$5+'GHG Inventory N2O emissions'!E135*'Global Warming Potential'!$C$6+'GHG Inventory HFC emissions'!E135</f>
        <v>0</v>
      </c>
      <c r="F135" s="12">
        <f>'GHG Inventory CO2 emissions'!F135*'Global Warming Potential'!$C$4+'GHG Inventory CH4 emissions'!F135*'Global Warming Potential'!$C$5+'GHG Inventory N2O emissions'!F135*'Global Warming Potential'!$C$6+'GHG Inventory HFC emissions'!F135</f>
        <v>0</v>
      </c>
      <c r="G135" s="12">
        <f>'GHG Inventory CO2 emissions'!G135*'Global Warming Potential'!$C$4+'GHG Inventory CH4 emissions'!G135*'Global Warming Potential'!$C$5+'GHG Inventory N2O emissions'!G135*'Global Warming Potential'!$C$6+'GHG Inventory HFC emissions'!G135</f>
        <v>0</v>
      </c>
      <c r="H135" s="12">
        <f>'GHG Inventory CO2 emissions'!H135*'Global Warming Potential'!$C$4+'GHG Inventory CH4 emissions'!H135*'Global Warming Potential'!$C$5+'GHG Inventory N2O emissions'!H135*'Global Warming Potential'!$C$6+'GHG Inventory HFC emissions'!H135</f>
        <v>0</v>
      </c>
      <c r="I135" s="12">
        <f>'GHG Inventory CO2 emissions'!I135*'Global Warming Potential'!$C$4+'GHG Inventory CH4 emissions'!I135*'Global Warming Potential'!$C$5+'GHG Inventory N2O emissions'!I135*'Global Warming Potential'!$C$6+'GHG Inventory HFC emissions'!I135</f>
        <v>0</v>
      </c>
      <c r="J135" s="12">
        <f>'GHG Inventory CO2 emissions'!J135*'Global Warming Potential'!$C$4+'GHG Inventory CH4 emissions'!J135*'Global Warming Potential'!$C$5+'GHG Inventory N2O emissions'!J135*'Global Warming Potential'!$C$6+'GHG Inventory HFC emissions'!J135</f>
        <v>0</v>
      </c>
      <c r="K135" s="12">
        <f>'GHG Inventory CO2 emissions'!K135*'Global Warming Potential'!$C$4+'GHG Inventory CH4 emissions'!K135*'Global Warming Potential'!$C$5+'GHG Inventory N2O emissions'!K135*'Global Warming Potential'!$C$6+'GHG Inventory HFC emissions'!K135</f>
        <v>0</v>
      </c>
      <c r="L135" s="12">
        <f>'GHG Inventory CO2 emissions'!L135*'Global Warming Potential'!$C$4+'GHG Inventory CH4 emissions'!L135*'Global Warming Potential'!$C$5+'GHG Inventory N2O emissions'!L135*'Global Warming Potential'!$C$6+'GHG Inventory HFC emissions'!L135</f>
        <v>0</v>
      </c>
      <c r="M135" s="12">
        <f>'GHG Inventory CO2 emissions'!M135*'Global Warming Potential'!$C$4+'GHG Inventory CH4 emissions'!M135*'Global Warming Potential'!$C$5+'GHG Inventory N2O emissions'!M135*'Global Warming Potential'!$C$6+'GHG Inventory HFC emissions'!M135</f>
        <v>0</v>
      </c>
      <c r="N135" s="12">
        <f>'GHG Inventory CO2 emissions'!N135*'Global Warming Potential'!$C$4+'GHG Inventory CH4 emissions'!N135*'Global Warming Potential'!$C$5+'GHG Inventory N2O emissions'!N135*'Global Warming Potential'!$C$6+'GHG Inventory HFC emissions'!N135</f>
        <v>0</v>
      </c>
      <c r="O135" s="12">
        <f>'GHG Inventory CO2 emissions'!O135*'Global Warming Potential'!$C$4+'GHG Inventory CH4 emissions'!O135*'Global Warming Potential'!$C$5+'GHG Inventory N2O emissions'!O135*'Global Warming Potential'!$C$6+'GHG Inventory HFC emissions'!O135</f>
        <v>0</v>
      </c>
      <c r="P135" s="12">
        <f>'GHG Inventory CO2 emissions'!P135*'Global Warming Potential'!$C$4+'GHG Inventory CH4 emissions'!P135*'Global Warming Potential'!$C$5+'GHG Inventory N2O emissions'!P135*'Global Warming Potential'!$C$6+'GHG Inventory HFC emissions'!P135</f>
        <v>0</v>
      </c>
      <c r="Q135" s="12">
        <f>'GHG Inventory CO2 emissions'!Q135*'Global Warming Potential'!$C$4+'GHG Inventory CH4 emissions'!Q135*'Global Warming Potential'!$C$5+'GHG Inventory N2O emissions'!Q135*'Global Warming Potential'!$C$6+'GHG Inventory HFC emissions'!Q135</f>
        <v>0</v>
      </c>
      <c r="R135" s="12">
        <f>'GHG Inventory CO2 emissions'!R135*'Global Warming Potential'!$C$4+'GHG Inventory CH4 emissions'!R135*'Global Warming Potential'!$C$5+'GHG Inventory N2O emissions'!R135*'Global Warming Potential'!$C$6+'GHG Inventory HFC emissions'!R135</f>
        <v>0</v>
      </c>
      <c r="S135" s="12">
        <f>'GHG Inventory CO2 emissions'!S135*'Global Warming Potential'!$C$4+'GHG Inventory CH4 emissions'!S135*'Global Warming Potential'!$C$5+'GHG Inventory N2O emissions'!S135*'Global Warming Potential'!$C$6+'GHG Inventory HFC emissions'!S135</f>
        <v>0</v>
      </c>
    </row>
    <row r="136" spans="2:21" s="1" customFormat="1" x14ac:dyDescent="0.35">
      <c r="B136" s="3" t="s">
        <v>92</v>
      </c>
      <c r="C136" s="11">
        <f>'GHG Inventory CO2 emissions'!C136*'Global Warming Potential'!$C$4+'GHG Inventory CH4 emissions'!C136*'Global Warming Potential'!$C$5+'GHG Inventory N2O emissions'!C136*'Global Warming Potential'!$C$6+'GHG Inventory HFC emissions'!C136</f>
        <v>560.24790136861498</v>
      </c>
      <c r="D136" s="11">
        <f>'GHG Inventory CO2 emissions'!D136*'Global Warming Potential'!$C$4+'GHG Inventory CH4 emissions'!D136*'Global Warming Potential'!$C$5+'GHG Inventory N2O emissions'!D136*'Global Warming Potential'!$C$6+'GHG Inventory HFC emissions'!D136</f>
        <v>574.80540943869426</v>
      </c>
      <c r="E136" s="11">
        <f>'GHG Inventory CO2 emissions'!E136*'Global Warming Potential'!$C$4+'GHG Inventory CH4 emissions'!E136*'Global Warming Potential'!$C$5+'GHG Inventory N2O emissions'!E136*'Global Warming Potential'!$C$6+'GHG Inventory HFC emissions'!E136</f>
        <v>573.57587640264092</v>
      </c>
      <c r="F136" s="11">
        <f>'GHG Inventory CO2 emissions'!F136*'Global Warming Potential'!$C$4+'GHG Inventory CH4 emissions'!F136*'Global Warming Potential'!$C$5+'GHG Inventory N2O emissions'!F136*'Global Warming Potential'!$C$6+'GHG Inventory HFC emissions'!F136</f>
        <v>593.24137114551058</v>
      </c>
      <c r="G136" s="11">
        <f>'GHG Inventory CO2 emissions'!G136*'Global Warming Potential'!$C$4+'GHG Inventory CH4 emissions'!G136*'Global Warming Potential'!$C$5+'GHG Inventory N2O emissions'!G136*'Global Warming Potential'!$C$6+'GHG Inventory HFC emissions'!G136</f>
        <v>612.66565740389206</v>
      </c>
      <c r="H136" s="11">
        <f>'GHG Inventory CO2 emissions'!H136*'Global Warming Potential'!$C$4+'GHG Inventory CH4 emissions'!H136*'Global Warming Potential'!$C$5+'GHG Inventory N2O emissions'!H136*'Global Warming Potential'!$C$6+'GHG Inventory HFC emissions'!H136</f>
        <v>619.69738265243541</v>
      </c>
      <c r="I136" s="11">
        <f>'GHG Inventory CO2 emissions'!I136*'Global Warming Potential'!$C$4+'GHG Inventory CH4 emissions'!I136*'Global Warming Potential'!$C$5+'GHG Inventory N2O emissions'!I136*'Global Warming Potential'!$C$6+'GHG Inventory HFC emissions'!I136</f>
        <v>626.23574800294477</v>
      </c>
      <c r="J136" s="11">
        <f>'GHG Inventory CO2 emissions'!J136*'Global Warming Potential'!$C$4+'GHG Inventory CH4 emissions'!J136*'Global Warming Potential'!$C$5+'GHG Inventory N2O emissions'!J136*'Global Warming Potential'!$C$6+'GHG Inventory HFC emissions'!J136</f>
        <v>633.44764636235607</v>
      </c>
      <c r="K136" s="11">
        <f>'GHG Inventory CO2 emissions'!K136*'Global Warming Potential'!$C$4+'GHG Inventory CH4 emissions'!K136*'Global Warming Potential'!$C$5+'GHG Inventory N2O emissions'!K136*'Global Warming Potential'!$C$6+'GHG Inventory HFC emissions'!K136</f>
        <v>640.54709116629681</v>
      </c>
      <c r="L136" s="11">
        <f>'GHG Inventory CO2 emissions'!L136*'Global Warming Potential'!$C$4+'GHG Inventory CH4 emissions'!L136*'Global Warming Potential'!$C$5+'GHG Inventory N2O emissions'!L136*'Global Warming Potential'!$C$6+'GHG Inventory HFC emissions'!L136</f>
        <v>603.14821798973401</v>
      </c>
      <c r="M136" s="11">
        <f>'GHG Inventory CO2 emissions'!M136*'Global Warming Potential'!$C$4+'GHG Inventory CH4 emissions'!M136*'Global Warming Potential'!$C$5+'GHG Inventory N2O emissions'!M136*'Global Warming Potential'!$C$6+'GHG Inventory HFC emissions'!M136</f>
        <v>631.43773165252105</v>
      </c>
      <c r="N136" s="11">
        <f>'GHG Inventory CO2 emissions'!N136*'Global Warming Potential'!$C$4+'GHG Inventory CH4 emissions'!N136*'Global Warming Potential'!$C$5+'GHG Inventory N2O emissions'!N136*'Global Warming Potential'!$C$6+'GHG Inventory HFC emissions'!N136</f>
        <v>646.12427991707625</v>
      </c>
      <c r="O136" s="11">
        <f>'GHG Inventory CO2 emissions'!O136*'Global Warming Potential'!$C$4+'GHG Inventory CH4 emissions'!O136*'Global Warming Potential'!$C$5+'GHG Inventory N2O emissions'!O136*'Global Warming Potential'!$C$6+'GHG Inventory HFC emissions'!O136</f>
        <v>637.03378183941516</v>
      </c>
      <c r="P136" s="11">
        <f>'GHG Inventory CO2 emissions'!P136*'Global Warming Potential'!$C$4+'GHG Inventory CH4 emissions'!P136*'Global Warming Potential'!$C$5+'GHG Inventory N2O emissions'!P136*'Global Warming Potential'!$C$6+'GHG Inventory HFC emissions'!P136</f>
        <v>608.44768859508326</v>
      </c>
      <c r="Q136" s="11">
        <f>'GHG Inventory CO2 emissions'!Q136*'Global Warming Potential'!$C$4+'GHG Inventory CH4 emissions'!Q136*'Global Warming Potential'!$C$5+'GHG Inventory N2O emissions'!Q136*'Global Warming Potential'!$C$6+'GHG Inventory HFC emissions'!Q136</f>
        <v>610.34825842754105</v>
      </c>
      <c r="R136" s="11">
        <f>'GHG Inventory CO2 emissions'!R136*'Global Warming Potential'!$C$4+'GHG Inventory CH4 emissions'!R136*'Global Warming Potential'!$C$5+'GHG Inventory N2O emissions'!R136*'Global Warming Potential'!$C$6+'GHG Inventory HFC emissions'!R136</f>
        <v>590.73472178503289</v>
      </c>
      <c r="S136" s="11">
        <f>'GHG Inventory CO2 emissions'!S136*'Global Warming Potential'!$C$4+'GHG Inventory CH4 emissions'!S136*'Global Warming Potential'!$C$5+'GHG Inventory N2O emissions'!S136*'Global Warming Potential'!$C$6+'GHG Inventory HFC emissions'!S136</f>
        <v>592.80884297528905</v>
      </c>
      <c r="T136" s="22">
        <f>(S136-C136)/C136</f>
        <v>5.8118810489306255E-2</v>
      </c>
      <c r="U136" s="28">
        <f>S136/$S$156</f>
        <v>0.1153822128543894</v>
      </c>
    </row>
    <row r="137" spans="2:21" s="1" customFormat="1" x14ac:dyDescent="0.35">
      <c r="B137" s="4" t="s">
        <v>93</v>
      </c>
      <c r="C137" s="11">
        <f>'GHG Inventory CO2 emissions'!C137*'Global Warming Potential'!$C$4+'GHG Inventory CH4 emissions'!C137*'Global Warming Potential'!$C$5+'GHG Inventory N2O emissions'!C137*'Global Warming Potential'!$C$6+'GHG Inventory HFC emissions'!C137</f>
        <v>352.64523660091834</v>
      </c>
      <c r="D137" s="11">
        <f>'GHG Inventory CO2 emissions'!D137*'Global Warming Potential'!$C$4+'GHG Inventory CH4 emissions'!D137*'Global Warming Potential'!$C$5+'GHG Inventory N2O emissions'!D137*'Global Warming Potential'!$C$6+'GHG Inventory HFC emissions'!D137</f>
        <v>356.95406592417044</v>
      </c>
      <c r="E137" s="11">
        <f>'GHG Inventory CO2 emissions'!E137*'Global Warming Potential'!$C$4+'GHG Inventory CH4 emissions'!E137*'Global Warming Potential'!$C$5+'GHG Inventory N2O emissions'!E137*'Global Warming Potential'!$C$6+'GHG Inventory HFC emissions'!E137</f>
        <v>370.03486172821539</v>
      </c>
      <c r="F137" s="11">
        <f>'GHG Inventory CO2 emissions'!F137*'Global Warming Potential'!$C$4+'GHG Inventory CH4 emissions'!F137*'Global Warming Potential'!$C$5+'GHG Inventory N2O emissions'!F137*'Global Warming Potential'!$C$6+'GHG Inventory HFC emissions'!F137</f>
        <v>386.47217171004127</v>
      </c>
      <c r="G137" s="11">
        <f>'GHG Inventory CO2 emissions'!G137*'Global Warming Potential'!$C$4+'GHG Inventory CH4 emissions'!G137*'Global Warming Potential'!$C$5+'GHG Inventory N2O emissions'!G137*'Global Warming Potential'!$C$6+'GHG Inventory HFC emissions'!G137</f>
        <v>400.0946107135419</v>
      </c>
      <c r="H137" s="11">
        <f>'GHG Inventory CO2 emissions'!H137*'Global Warming Potential'!$C$4+'GHG Inventory CH4 emissions'!H137*'Global Warming Potential'!$C$5+'GHG Inventory N2O emissions'!H137*'Global Warming Potential'!$C$6+'GHG Inventory HFC emissions'!H137</f>
        <v>413.28021434610542</v>
      </c>
      <c r="I137" s="11">
        <f>'GHG Inventory CO2 emissions'!I137*'Global Warming Potential'!$C$4+'GHG Inventory CH4 emissions'!I137*'Global Warming Potential'!$C$5+'GHG Inventory N2O emissions'!I137*'Global Warming Potential'!$C$6+'GHG Inventory HFC emissions'!I137</f>
        <v>430.84781538200849</v>
      </c>
      <c r="J137" s="11">
        <f>'GHG Inventory CO2 emissions'!J137*'Global Warming Potential'!$C$4+'GHG Inventory CH4 emissions'!J137*'Global Warming Potential'!$C$5+'GHG Inventory N2O emissions'!J137*'Global Warming Potential'!$C$6+'GHG Inventory HFC emissions'!J137</f>
        <v>442.97999958751365</v>
      </c>
      <c r="K137" s="11">
        <f>'GHG Inventory CO2 emissions'!K137*'Global Warming Potential'!$C$4+'GHG Inventory CH4 emissions'!K137*'Global Warming Potential'!$C$5+'GHG Inventory N2O emissions'!K137*'Global Warming Potential'!$C$6+'GHG Inventory HFC emissions'!K137</f>
        <v>448.91410702695214</v>
      </c>
      <c r="L137" s="11">
        <f>'GHG Inventory CO2 emissions'!L137*'Global Warming Potential'!$C$4+'GHG Inventory CH4 emissions'!L137*'Global Warming Potential'!$C$5+'GHG Inventory N2O emissions'!L137*'Global Warming Potential'!$C$6+'GHG Inventory HFC emissions'!L137</f>
        <v>408.19024458947536</v>
      </c>
      <c r="M137" s="11">
        <f>'GHG Inventory CO2 emissions'!M137*'Global Warming Potential'!$C$4+'GHG Inventory CH4 emissions'!M137*'Global Warming Potential'!$C$5+'GHG Inventory N2O emissions'!M137*'Global Warming Potential'!$C$6+'GHG Inventory HFC emissions'!M137</f>
        <v>438.71703204136003</v>
      </c>
      <c r="N137" s="11">
        <f>'GHG Inventory CO2 emissions'!N137*'Global Warming Potential'!$C$4+'GHG Inventory CH4 emissions'!N137*'Global Warming Potential'!$C$5+'GHG Inventory N2O emissions'!N137*'Global Warming Potential'!$C$6+'GHG Inventory HFC emissions'!N137</f>
        <v>446.7090202251681</v>
      </c>
      <c r="O137" s="11">
        <f>'GHG Inventory CO2 emissions'!O137*'Global Warming Potential'!$C$4+'GHG Inventory CH4 emissions'!O137*'Global Warming Potential'!$C$5+'GHG Inventory N2O emissions'!O137*'Global Warming Potential'!$C$6+'GHG Inventory HFC emissions'!O137</f>
        <v>439.18028125559181</v>
      </c>
      <c r="P137" s="11">
        <f>'GHG Inventory CO2 emissions'!P137*'Global Warming Potential'!$C$4+'GHG Inventory CH4 emissions'!P137*'Global Warming Potential'!$C$5+'GHG Inventory N2O emissions'!P137*'Global Warming Potential'!$C$6+'GHG Inventory HFC emissions'!P137</f>
        <v>415.52964095180624</v>
      </c>
      <c r="Q137" s="11">
        <f>'GHG Inventory CO2 emissions'!Q137*'Global Warming Potential'!$C$4+'GHG Inventory CH4 emissions'!Q137*'Global Warming Potential'!$C$5+'GHG Inventory N2O emissions'!Q137*'Global Warming Potential'!$C$6+'GHG Inventory HFC emissions'!Q137</f>
        <v>416.49610782272333</v>
      </c>
      <c r="R137" s="11">
        <f>'GHG Inventory CO2 emissions'!R137*'Global Warming Potential'!$C$4+'GHG Inventory CH4 emissions'!R137*'Global Warming Potential'!$C$5+'GHG Inventory N2O emissions'!R137*'Global Warming Potential'!$C$6+'GHG Inventory HFC emissions'!R137</f>
        <v>402.21511666882981</v>
      </c>
      <c r="S137" s="11">
        <f>'GHG Inventory CO2 emissions'!S137*'Global Warming Potential'!$C$4+'GHG Inventory CH4 emissions'!S137*'Global Warming Potential'!$C$5+'GHG Inventory N2O emissions'!S137*'Global Warming Potential'!$C$6+'GHG Inventory HFC emissions'!S137</f>
        <v>403.30375662842295</v>
      </c>
      <c r="T137" s="28">
        <f>S137/$S$136</f>
        <v>0.68032682273134459</v>
      </c>
    </row>
    <row r="138" spans="2:21" x14ac:dyDescent="0.35">
      <c r="B138" s="10" t="s">
        <v>145</v>
      </c>
      <c r="C138" s="12">
        <f>'GHG Inventory CO2 emissions'!C138*'Global Warming Potential'!$C$4+'GHG Inventory CH4 emissions'!C138*'Global Warming Potential'!$C$5+'GHG Inventory N2O emissions'!C138*'Global Warming Potential'!$C$6+'GHG Inventory HFC emissions'!C138</f>
        <v>0</v>
      </c>
      <c r="D138" s="12">
        <f>'GHG Inventory CO2 emissions'!D138*'Global Warming Potential'!$C$4+'GHG Inventory CH4 emissions'!D138*'Global Warming Potential'!$C$5+'GHG Inventory N2O emissions'!D138*'Global Warming Potential'!$C$6+'GHG Inventory HFC emissions'!D138</f>
        <v>0</v>
      </c>
      <c r="E138" s="12">
        <f>'GHG Inventory CO2 emissions'!E138*'Global Warming Potential'!$C$4+'GHG Inventory CH4 emissions'!E138*'Global Warming Potential'!$C$5+'GHG Inventory N2O emissions'!E138*'Global Warming Potential'!$C$6+'GHG Inventory HFC emissions'!E138</f>
        <v>0</v>
      </c>
      <c r="F138" s="12">
        <f>'GHG Inventory CO2 emissions'!F138*'Global Warming Potential'!$C$4+'GHG Inventory CH4 emissions'!F138*'Global Warming Potential'!$C$5+'GHG Inventory N2O emissions'!F138*'Global Warming Potential'!$C$6+'GHG Inventory HFC emissions'!F138</f>
        <v>0</v>
      </c>
      <c r="G138" s="12">
        <f>'GHG Inventory CO2 emissions'!G138*'Global Warming Potential'!$C$4+'GHG Inventory CH4 emissions'!G138*'Global Warming Potential'!$C$5+'GHG Inventory N2O emissions'!G138*'Global Warming Potential'!$C$6+'GHG Inventory HFC emissions'!G138</f>
        <v>0</v>
      </c>
      <c r="H138" s="12">
        <f>'GHG Inventory CO2 emissions'!H138*'Global Warming Potential'!$C$4+'GHG Inventory CH4 emissions'!H138*'Global Warming Potential'!$C$5+'GHG Inventory N2O emissions'!H138*'Global Warming Potential'!$C$6+'GHG Inventory HFC emissions'!H138</f>
        <v>0</v>
      </c>
      <c r="I138" s="12">
        <f>'GHG Inventory CO2 emissions'!I138*'Global Warming Potential'!$C$4+'GHG Inventory CH4 emissions'!I138*'Global Warming Potential'!$C$5+'GHG Inventory N2O emissions'!I138*'Global Warming Potential'!$C$6+'GHG Inventory HFC emissions'!I138</f>
        <v>0</v>
      </c>
      <c r="J138" s="12">
        <f>'GHG Inventory CO2 emissions'!J138*'Global Warming Potential'!$C$4+'GHG Inventory CH4 emissions'!J138*'Global Warming Potential'!$C$5+'GHG Inventory N2O emissions'!J138*'Global Warming Potential'!$C$6+'GHG Inventory HFC emissions'!J138</f>
        <v>0</v>
      </c>
      <c r="K138" s="12">
        <f>'GHG Inventory CO2 emissions'!K138*'Global Warming Potential'!$C$4+'GHG Inventory CH4 emissions'!K138*'Global Warming Potential'!$C$5+'GHG Inventory N2O emissions'!K138*'Global Warming Potential'!$C$6+'GHG Inventory HFC emissions'!K138</f>
        <v>0</v>
      </c>
      <c r="L138" s="12">
        <f>'GHG Inventory CO2 emissions'!L138*'Global Warming Potential'!$C$4+'GHG Inventory CH4 emissions'!L138*'Global Warming Potential'!$C$5+'GHG Inventory N2O emissions'!L138*'Global Warming Potential'!$C$6+'GHG Inventory HFC emissions'!L138</f>
        <v>0</v>
      </c>
      <c r="M138" s="12">
        <f>'GHG Inventory CO2 emissions'!M138*'Global Warming Potential'!$C$4+'GHG Inventory CH4 emissions'!M138*'Global Warming Potential'!$C$5+'GHG Inventory N2O emissions'!M138*'Global Warming Potential'!$C$6+'GHG Inventory HFC emissions'!M138</f>
        <v>0</v>
      </c>
      <c r="N138" s="12">
        <f>'GHG Inventory CO2 emissions'!N138*'Global Warming Potential'!$C$4+'GHG Inventory CH4 emissions'!N138*'Global Warming Potential'!$C$5+'GHG Inventory N2O emissions'!N138*'Global Warming Potential'!$C$6+'GHG Inventory HFC emissions'!N138</f>
        <v>0</v>
      </c>
      <c r="O138" s="12">
        <f>'GHG Inventory CO2 emissions'!O138*'Global Warming Potential'!$C$4+'GHG Inventory CH4 emissions'!O138*'Global Warming Potential'!$C$5+'GHG Inventory N2O emissions'!O138*'Global Warming Potential'!$C$6+'GHG Inventory HFC emissions'!O138</f>
        <v>0</v>
      </c>
      <c r="P138" s="12">
        <f>'GHG Inventory CO2 emissions'!P138*'Global Warming Potential'!$C$4+'GHG Inventory CH4 emissions'!P138*'Global Warming Potential'!$C$5+'GHG Inventory N2O emissions'!P138*'Global Warming Potential'!$C$6+'GHG Inventory HFC emissions'!P138</f>
        <v>0</v>
      </c>
      <c r="Q138" s="12">
        <f>'GHG Inventory CO2 emissions'!Q138*'Global Warming Potential'!$C$4+'GHG Inventory CH4 emissions'!Q138*'Global Warming Potential'!$C$5+'GHG Inventory N2O emissions'!Q138*'Global Warming Potential'!$C$6+'GHG Inventory HFC emissions'!Q138</f>
        <v>0</v>
      </c>
      <c r="R138" s="12">
        <f>'GHG Inventory CO2 emissions'!R138*'Global Warming Potential'!$C$4+'GHG Inventory CH4 emissions'!R138*'Global Warming Potential'!$C$5+'GHG Inventory N2O emissions'!R138*'Global Warming Potential'!$C$6+'GHG Inventory HFC emissions'!R138</f>
        <v>0</v>
      </c>
      <c r="S138" s="12">
        <f>'GHG Inventory CO2 emissions'!S138*'Global Warming Potential'!$C$4+'GHG Inventory CH4 emissions'!S138*'Global Warming Potential'!$C$5+'GHG Inventory N2O emissions'!S138*'Global Warming Potential'!$C$6+'GHG Inventory HFC emissions'!S138</f>
        <v>0</v>
      </c>
    </row>
    <row r="139" spans="2:21" x14ac:dyDescent="0.35">
      <c r="B139" s="10" t="s">
        <v>146</v>
      </c>
      <c r="C139" s="12">
        <f>'GHG Inventory CO2 emissions'!C139*'Global Warming Potential'!$C$4+'GHG Inventory CH4 emissions'!C139*'Global Warming Potential'!$C$5+'GHG Inventory N2O emissions'!C139*'Global Warming Potential'!$C$6+'GHG Inventory HFC emissions'!C139</f>
        <v>0</v>
      </c>
      <c r="D139" s="12">
        <f>'GHG Inventory CO2 emissions'!D139*'Global Warming Potential'!$C$4+'GHG Inventory CH4 emissions'!D139*'Global Warming Potential'!$C$5+'GHG Inventory N2O emissions'!D139*'Global Warming Potential'!$C$6+'GHG Inventory HFC emissions'!D139</f>
        <v>0</v>
      </c>
      <c r="E139" s="12">
        <f>'GHG Inventory CO2 emissions'!E139*'Global Warming Potential'!$C$4+'GHG Inventory CH4 emissions'!E139*'Global Warming Potential'!$C$5+'GHG Inventory N2O emissions'!E139*'Global Warming Potential'!$C$6+'GHG Inventory HFC emissions'!E139</f>
        <v>0</v>
      </c>
      <c r="F139" s="12">
        <f>'GHG Inventory CO2 emissions'!F139*'Global Warming Potential'!$C$4+'GHG Inventory CH4 emissions'!F139*'Global Warming Potential'!$C$5+'GHG Inventory N2O emissions'!F139*'Global Warming Potential'!$C$6+'GHG Inventory HFC emissions'!F139</f>
        <v>0</v>
      </c>
      <c r="G139" s="12">
        <f>'GHG Inventory CO2 emissions'!G139*'Global Warming Potential'!$C$4+'GHG Inventory CH4 emissions'!G139*'Global Warming Potential'!$C$5+'GHG Inventory N2O emissions'!G139*'Global Warming Potential'!$C$6+'GHG Inventory HFC emissions'!G139</f>
        <v>0</v>
      </c>
      <c r="H139" s="12">
        <f>'GHG Inventory CO2 emissions'!H139*'Global Warming Potential'!$C$4+'GHG Inventory CH4 emissions'!H139*'Global Warming Potential'!$C$5+'GHG Inventory N2O emissions'!H139*'Global Warming Potential'!$C$6+'GHG Inventory HFC emissions'!H139</f>
        <v>0</v>
      </c>
      <c r="I139" s="12">
        <f>'GHG Inventory CO2 emissions'!I139*'Global Warming Potential'!$C$4+'GHG Inventory CH4 emissions'!I139*'Global Warming Potential'!$C$5+'GHG Inventory N2O emissions'!I139*'Global Warming Potential'!$C$6+'GHG Inventory HFC emissions'!I139</f>
        <v>0</v>
      </c>
      <c r="J139" s="12">
        <f>'GHG Inventory CO2 emissions'!J139*'Global Warming Potential'!$C$4+'GHG Inventory CH4 emissions'!J139*'Global Warming Potential'!$C$5+'GHG Inventory N2O emissions'!J139*'Global Warming Potential'!$C$6+'GHG Inventory HFC emissions'!J139</f>
        <v>0</v>
      </c>
      <c r="K139" s="12">
        <f>'GHG Inventory CO2 emissions'!K139*'Global Warming Potential'!$C$4+'GHG Inventory CH4 emissions'!K139*'Global Warming Potential'!$C$5+'GHG Inventory N2O emissions'!K139*'Global Warming Potential'!$C$6+'GHG Inventory HFC emissions'!K139</f>
        <v>0</v>
      </c>
      <c r="L139" s="12">
        <f>'GHG Inventory CO2 emissions'!L139*'Global Warming Potential'!$C$4+'GHG Inventory CH4 emissions'!L139*'Global Warming Potential'!$C$5+'GHG Inventory N2O emissions'!L139*'Global Warming Potential'!$C$6+'GHG Inventory HFC emissions'!L139</f>
        <v>0</v>
      </c>
      <c r="M139" s="12">
        <f>'GHG Inventory CO2 emissions'!M139*'Global Warming Potential'!$C$4+'GHG Inventory CH4 emissions'!M139*'Global Warming Potential'!$C$5+'GHG Inventory N2O emissions'!M139*'Global Warming Potential'!$C$6+'GHG Inventory HFC emissions'!M139</f>
        <v>0</v>
      </c>
      <c r="N139" s="12">
        <f>'GHG Inventory CO2 emissions'!N139*'Global Warming Potential'!$C$4+'GHG Inventory CH4 emissions'!N139*'Global Warming Potential'!$C$5+'GHG Inventory N2O emissions'!N139*'Global Warming Potential'!$C$6+'GHG Inventory HFC emissions'!N139</f>
        <v>0</v>
      </c>
      <c r="O139" s="12">
        <f>'GHG Inventory CO2 emissions'!O139*'Global Warming Potential'!$C$4+'GHG Inventory CH4 emissions'!O139*'Global Warming Potential'!$C$5+'GHG Inventory N2O emissions'!O139*'Global Warming Potential'!$C$6+'GHG Inventory HFC emissions'!O139</f>
        <v>0</v>
      </c>
      <c r="P139" s="12">
        <f>'GHG Inventory CO2 emissions'!P139*'Global Warming Potential'!$C$4+'GHG Inventory CH4 emissions'!P139*'Global Warming Potential'!$C$5+'GHG Inventory N2O emissions'!P139*'Global Warming Potential'!$C$6+'GHG Inventory HFC emissions'!P139</f>
        <v>0</v>
      </c>
      <c r="Q139" s="12">
        <f>'GHG Inventory CO2 emissions'!Q139*'Global Warming Potential'!$C$4+'GHG Inventory CH4 emissions'!Q139*'Global Warming Potential'!$C$5+'GHG Inventory N2O emissions'!Q139*'Global Warming Potential'!$C$6+'GHG Inventory HFC emissions'!Q139</f>
        <v>0</v>
      </c>
      <c r="R139" s="12">
        <f>'GHG Inventory CO2 emissions'!R139*'Global Warming Potential'!$C$4+'GHG Inventory CH4 emissions'!R139*'Global Warming Potential'!$C$5+'GHG Inventory N2O emissions'!R139*'Global Warming Potential'!$C$6+'GHG Inventory HFC emissions'!R139</f>
        <v>0</v>
      </c>
      <c r="S139" s="12">
        <f>'GHG Inventory CO2 emissions'!S139*'Global Warming Potential'!$C$4+'GHG Inventory CH4 emissions'!S139*'Global Warming Potential'!$C$5+'GHG Inventory N2O emissions'!S139*'Global Warming Potential'!$C$6+'GHG Inventory HFC emissions'!S139</f>
        <v>0</v>
      </c>
    </row>
    <row r="140" spans="2:21" x14ac:dyDescent="0.35">
      <c r="B140" s="10" t="s">
        <v>147</v>
      </c>
      <c r="C140" s="12">
        <f>'GHG Inventory CO2 emissions'!C140*'Global Warming Potential'!$C$4+'GHG Inventory CH4 emissions'!C140*'Global Warming Potential'!$C$5+'GHG Inventory N2O emissions'!C140*'Global Warming Potential'!$C$6+'GHG Inventory HFC emissions'!C140</f>
        <v>0</v>
      </c>
      <c r="D140" s="12">
        <f>'GHG Inventory CO2 emissions'!D140*'Global Warming Potential'!$C$4+'GHG Inventory CH4 emissions'!D140*'Global Warming Potential'!$C$5+'GHG Inventory N2O emissions'!D140*'Global Warming Potential'!$C$6+'GHG Inventory HFC emissions'!D140</f>
        <v>0</v>
      </c>
      <c r="E140" s="12">
        <f>'GHG Inventory CO2 emissions'!E140*'Global Warming Potential'!$C$4+'GHG Inventory CH4 emissions'!E140*'Global Warming Potential'!$C$5+'GHG Inventory N2O emissions'!E140*'Global Warming Potential'!$C$6+'GHG Inventory HFC emissions'!E140</f>
        <v>0</v>
      </c>
      <c r="F140" s="12">
        <f>'GHG Inventory CO2 emissions'!F140*'Global Warming Potential'!$C$4+'GHG Inventory CH4 emissions'!F140*'Global Warming Potential'!$C$5+'GHG Inventory N2O emissions'!F140*'Global Warming Potential'!$C$6+'GHG Inventory HFC emissions'!F140</f>
        <v>0</v>
      </c>
      <c r="G140" s="12">
        <f>'GHG Inventory CO2 emissions'!G140*'Global Warming Potential'!$C$4+'GHG Inventory CH4 emissions'!G140*'Global Warming Potential'!$C$5+'GHG Inventory N2O emissions'!G140*'Global Warming Potential'!$C$6+'GHG Inventory HFC emissions'!G140</f>
        <v>0</v>
      </c>
      <c r="H140" s="12">
        <f>'GHG Inventory CO2 emissions'!H140*'Global Warming Potential'!$C$4+'GHG Inventory CH4 emissions'!H140*'Global Warming Potential'!$C$5+'GHG Inventory N2O emissions'!H140*'Global Warming Potential'!$C$6+'GHG Inventory HFC emissions'!H140</f>
        <v>0</v>
      </c>
      <c r="I140" s="12">
        <f>'GHG Inventory CO2 emissions'!I140*'Global Warming Potential'!$C$4+'GHG Inventory CH4 emissions'!I140*'Global Warming Potential'!$C$5+'GHG Inventory N2O emissions'!I140*'Global Warming Potential'!$C$6+'GHG Inventory HFC emissions'!I140</f>
        <v>0</v>
      </c>
      <c r="J140" s="12">
        <f>'GHG Inventory CO2 emissions'!J140*'Global Warming Potential'!$C$4+'GHG Inventory CH4 emissions'!J140*'Global Warming Potential'!$C$5+'GHG Inventory N2O emissions'!J140*'Global Warming Potential'!$C$6+'GHG Inventory HFC emissions'!J140</f>
        <v>0</v>
      </c>
      <c r="K140" s="12">
        <f>'GHG Inventory CO2 emissions'!K140*'Global Warming Potential'!$C$4+'GHG Inventory CH4 emissions'!K140*'Global Warming Potential'!$C$5+'GHG Inventory N2O emissions'!K140*'Global Warming Potential'!$C$6+'GHG Inventory HFC emissions'!K140</f>
        <v>0</v>
      </c>
      <c r="L140" s="12">
        <f>'GHG Inventory CO2 emissions'!L140*'Global Warming Potential'!$C$4+'GHG Inventory CH4 emissions'!L140*'Global Warming Potential'!$C$5+'GHG Inventory N2O emissions'!L140*'Global Warming Potential'!$C$6+'GHG Inventory HFC emissions'!L140</f>
        <v>0</v>
      </c>
      <c r="M140" s="12">
        <f>'GHG Inventory CO2 emissions'!M140*'Global Warming Potential'!$C$4+'GHG Inventory CH4 emissions'!M140*'Global Warming Potential'!$C$5+'GHG Inventory N2O emissions'!M140*'Global Warming Potential'!$C$6+'GHG Inventory HFC emissions'!M140</f>
        <v>0</v>
      </c>
      <c r="N140" s="12">
        <f>'GHG Inventory CO2 emissions'!N140*'Global Warming Potential'!$C$4+'GHG Inventory CH4 emissions'!N140*'Global Warming Potential'!$C$5+'GHG Inventory N2O emissions'!N140*'Global Warming Potential'!$C$6+'GHG Inventory HFC emissions'!N140</f>
        <v>0</v>
      </c>
      <c r="O140" s="12">
        <f>'GHG Inventory CO2 emissions'!O140*'Global Warming Potential'!$C$4+'GHG Inventory CH4 emissions'!O140*'Global Warming Potential'!$C$5+'GHG Inventory N2O emissions'!O140*'Global Warming Potential'!$C$6+'GHG Inventory HFC emissions'!O140</f>
        <v>0</v>
      </c>
      <c r="P140" s="12">
        <f>'GHG Inventory CO2 emissions'!P140*'Global Warming Potential'!$C$4+'GHG Inventory CH4 emissions'!P140*'Global Warming Potential'!$C$5+'GHG Inventory N2O emissions'!P140*'Global Warming Potential'!$C$6+'GHG Inventory HFC emissions'!P140</f>
        <v>0</v>
      </c>
      <c r="Q140" s="12">
        <f>'GHG Inventory CO2 emissions'!Q140*'Global Warming Potential'!$C$4+'GHG Inventory CH4 emissions'!Q140*'Global Warming Potential'!$C$5+'GHG Inventory N2O emissions'!Q140*'Global Warming Potential'!$C$6+'GHG Inventory HFC emissions'!Q140</f>
        <v>0</v>
      </c>
      <c r="R140" s="12">
        <f>'GHG Inventory CO2 emissions'!R140*'Global Warming Potential'!$C$4+'GHG Inventory CH4 emissions'!R140*'Global Warming Potential'!$C$5+'GHG Inventory N2O emissions'!R140*'Global Warming Potential'!$C$6+'GHG Inventory HFC emissions'!R140</f>
        <v>0</v>
      </c>
      <c r="S140" s="12">
        <f>'GHG Inventory CO2 emissions'!S140*'Global Warming Potential'!$C$4+'GHG Inventory CH4 emissions'!S140*'Global Warming Potential'!$C$5+'GHG Inventory N2O emissions'!S140*'Global Warming Potential'!$C$6+'GHG Inventory HFC emissions'!S140</f>
        <v>0</v>
      </c>
    </row>
    <row r="141" spans="2:21" s="1" customFormat="1" x14ac:dyDescent="0.35">
      <c r="B141" s="4" t="s">
        <v>94</v>
      </c>
      <c r="C141" s="11">
        <f>'GHG Inventory CO2 emissions'!C141*'Global Warming Potential'!$C$4+'GHG Inventory CH4 emissions'!C141*'Global Warming Potential'!$C$5+'GHG Inventory N2O emissions'!C141*'Global Warming Potential'!$C$6+'GHG Inventory HFC emissions'!C141</f>
        <v>0</v>
      </c>
      <c r="D141" s="11">
        <f>'GHG Inventory CO2 emissions'!D141*'Global Warming Potential'!$C$4+'GHG Inventory CH4 emissions'!D141*'Global Warming Potential'!$C$5+'GHG Inventory N2O emissions'!D141*'Global Warming Potential'!$C$6+'GHG Inventory HFC emissions'!D141</f>
        <v>0</v>
      </c>
      <c r="E141" s="11">
        <f>'GHG Inventory CO2 emissions'!E141*'Global Warming Potential'!$C$4+'GHG Inventory CH4 emissions'!E141*'Global Warming Potential'!$C$5+'GHG Inventory N2O emissions'!E141*'Global Warming Potential'!$C$6+'GHG Inventory HFC emissions'!E141</f>
        <v>0</v>
      </c>
      <c r="F141" s="11">
        <f>'GHG Inventory CO2 emissions'!F141*'Global Warming Potential'!$C$4+'GHG Inventory CH4 emissions'!F141*'Global Warming Potential'!$C$5+'GHG Inventory N2O emissions'!F141*'Global Warming Potential'!$C$6+'GHG Inventory HFC emissions'!F141</f>
        <v>0</v>
      </c>
      <c r="G141" s="11">
        <f>'GHG Inventory CO2 emissions'!G141*'Global Warming Potential'!$C$4+'GHG Inventory CH4 emissions'!G141*'Global Warming Potential'!$C$5+'GHG Inventory N2O emissions'!G141*'Global Warming Potential'!$C$6+'GHG Inventory HFC emissions'!G141</f>
        <v>0</v>
      </c>
      <c r="H141" s="11">
        <f>'GHG Inventory CO2 emissions'!H141*'Global Warming Potential'!$C$4+'GHG Inventory CH4 emissions'!H141*'Global Warming Potential'!$C$5+'GHG Inventory N2O emissions'!H141*'Global Warming Potential'!$C$6+'GHG Inventory HFC emissions'!H141</f>
        <v>0</v>
      </c>
      <c r="I141" s="11">
        <f>'GHG Inventory CO2 emissions'!I141*'Global Warming Potential'!$C$4+'GHG Inventory CH4 emissions'!I141*'Global Warming Potential'!$C$5+'GHG Inventory N2O emissions'!I141*'Global Warming Potential'!$C$6+'GHG Inventory HFC emissions'!I141</f>
        <v>0</v>
      </c>
      <c r="J141" s="11">
        <f>'GHG Inventory CO2 emissions'!J141*'Global Warming Potential'!$C$4+'GHG Inventory CH4 emissions'!J141*'Global Warming Potential'!$C$5+'GHG Inventory N2O emissions'!J141*'Global Warming Potential'!$C$6+'GHG Inventory HFC emissions'!J141</f>
        <v>0</v>
      </c>
      <c r="K141" s="11">
        <f>'GHG Inventory CO2 emissions'!K141*'Global Warming Potential'!$C$4+'GHG Inventory CH4 emissions'!K141*'Global Warming Potential'!$C$5+'GHG Inventory N2O emissions'!K141*'Global Warming Potential'!$C$6+'GHG Inventory HFC emissions'!K141</f>
        <v>0</v>
      </c>
      <c r="L141" s="11">
        <f>'GHG Inventory CO2 emissions'!L141*'Global Warming Potential'!$C$4+'GHG Inventory CH4 emissions'!L141*'Global Warming Potential'!$C$5+'GHG Inventory N2O emissions'!L141*'Global Warming Potential'!$C$6+'GHG Inventory HFC emissions'!L141</f>
        <v>0</v>
      </c>
      <c r="M141" s="11">
        <f>'GHG Inventory CO2 emissions'!M141*'Global Warming Potential'!$C$4+'GHG Inventory CH4 emissions'!M141*'Global Warming Potential'!$C$5+'GHG Inventory N2O emissions'!M141*'Global Warming Potential'!$C$6+'GHG Inventory HFC emissions'!M141</f>
        <v>0</v>
      </c>
      <c r="N141" s="11">
        <f>'GHG Inventory CO2 emissions'!N141*'Global Warming Potential'!$C$4+'GHG Inventory CH4 emissions'!N141*'Global Warming Potential'!$C$5+'GHG Inventory N2O emissions'!N141*'Global Warming Potential'!$C$6+'GHG Inventory HFC emissions'!N141</f>
        <v>0.81639359999999994</v>
      </c>
      <c r="O141" s="11">
        <f>'GHG Inventory CO2 emissions'!O141*'Global Warming Potential'!$C$4+'GHG Inventory CH4 emissions'!O141*'Global Warming Potential'!$C$5+'GHG Inventory N2O emissions'!O141*'Global Warming Potential'!$C$6+'GHG Inventory HFC emissions'!O141</f>
        <v>5.5099439999999991</v>
      </c>
      <c r="P141" s="11">
        <f>'GHG Inventory CO2 emissions'!P141*'Global Warming Potential'!$C$4+'GHG Inventory CH4 emissions'!P141*'Global Warming Potential'!$C$5+'GHG Inventory N2O emissions'!P141*'Global Warming Potential'!$C$6+'GHG Inventory HFC emissions'!P141</f>
        <v>3.0503088000000003</v>
      </c>
      <c r="Q141" s="11">
        <f>'GHG Inventory CO2 emissions'!Q141*'Global Warming Potential'!$C$4+'GHG Inventory CH4 emissions'!Q141*'Global Warming Potential'!$C$5+'GHG Inventory N2O emissions'!Q141*'Global Warming Potential'!$C$6+'GHG Inventory HFC emissions'!Q141</f>
        <v>6.4994687999999998</v>
      </c>
      <c r="R141" s="11">
        <f>'GHG Inventory CO2 emissions'!R141*'Global Warming Potential'!$C$4+'GHG Inventory CH4 emissions'!R141*'Global Warming Potential'!$C$5+'GHG Inventory N2O emissions'!R141*'Global Warming Potential'!$C$6+'GHG Inventory HFC emissions'!R141</f>
        <v>6.0158735999999999</v>
      </c>
      <c r="S141" s="11">
        <f>'GHG Inventory CO2 emissions'!S141*'Global Warming Potential'!$C$4+'GHG Inventory CH4 emissions'!S141*'Global Warming Potential'!$C$5+'GHG Inventory N2O emissions'!S141*'Global Warming Potential'!$C$6+'GHG Inventory HFC emissions'!S141</f>
        <v>6.067987200000001</v>
      </c>
      <c r="T141" s="28">
        <f>S141/$S$136</f>
        <v>1.0235993055611254E-2</v>
      </c>
    </row>
    <row r="142" spans="2:21" s="1" customFormat="1" x14ac:dyDescent="0.35">
      <c r="B142" s="4" t="s">
        <v>95</v>
      </c>
      <c r="C142" s="11">
        <f>'GHG Inventory CO2 emissions'!C142*'Global Warming Potential'!$C$4+'GHG Inventory CH4 emissions'!C142*'Global Warming Potential'!$C$5+'GHG Inventory N2O emissions'!C142*'Global Warming Potential'!$C$6+'GHG Inventory HFC emissions'!C142</f>
        <v>0.56415920000000008</v>
      </c>
      <c r="D142" s="11">
        <f>'GHG Inventory CO2 emissions'!D142*'Global Warming Potential'!$C$4+'GHG Inventory CH4 emissions'!D142*'Global Warming Potential'!$C$5+'GHG Inventory N2O emissions'!D142*'Global Warming Potential'!$C$6+'GHG Inventory HFC emissions'!D142</f>
        <v>0.55207680000000003</v>
      </c>
      <c r="E142" s="11">
        <f>'GHG Inventory CO2 emissions'!E142*'Global Warming Potential'!$C$4+'GHG Inventory CH4 emissions'!E142*'Global Warming Potential'!$C$5+'GHG Inventory N2O emissions'!E142*'Global Warming Potential'!$C$6+'GHG Inventory HFC emissions'!E142</f>
        <v>0.55888800000000005</v>
      </c>
      <c r="F142" s="11">
        <f>'GHG Inventory CO2 emissions'!F142*'Global Warming Potential'!$C$4+'GHG Inventory CH4 emissions'!F142*'Global Warming Potential'!$C$5+'GHG Inventory N2O emissions'!F142*'Global Warming Potential'!$C$6+'GHG Inventory HFC emissions'!F142</f>
        <v>0.51880400000000004</v>
      </c>
      <c r="G142" s="11">
        <f>'GHG Inventory CO2 emissions'!G142*'Global Warming Potential'!$C$4+'GHG Inventory CH4 emissions'!G142*'Global Warming Potential'!$C$5+'GHG Inventory N2O emissions'!G142*'Global Warming Potential'!$C$6+'GHG Inventory HFC emissions'!G142</f>
        <v>0.52330080000000001</v>
      </c>
      <c r="H142" s="11">
        <f>'GHG Inventory CO2 emissions'!H142*'Global Warming Potential'!$C$4+'GHG Inventory CH4 emissions'!H142*'Global Warming Potential'!$C$5+'GHG Inventory N2O emissions'!H142*'Global Warming Potential'!$C$6+'GHG Inventory HFC emissions'!H142</f>
        <v>0.52252639999999995</v>
      </c>
      <c r="I142" s="11">
        <f>'GHG Inventory CO2 emissions'!I142*'Global Warming Potential'!$C$4+'GHG Inventory CH4 emissions'!I142*'Global Warming Potential'!$C$5+'GHG Inventory N2O emissions'!I142*'Global Warming Potential'!$C$6+'GHG Inventory HFC emissions'!I142</f>
        <v>0.54822239999999989</v>
      </c>
      <c r="J142" s="11">
        <f>'GHG Inventory CO2 emissions'!J142*'Global Warming Potential'!$C$4+'GHG Inventory CH4 emissions'!J142*'Global Warming Potential'!$C$5+'GHG Inventory N2O emissions'!J142*'Global Warming Potential'!$C$6+'GHG Inventory HFC emissions'!J142</f>
        <v>0.52944319999999989</v>
      </c>
      <c r="K142" s="11">
        <f>'GHG Inventory CO2 emissions'!K142*'Global Warming Potential'!$C$4+'GHG Inventory CH4 emissions'!K142*'Global Warming Potential'!$C$5+'GHG Inventory N2O emissions'!K142*'Global Warming Potential'!$C$6+'GHG Inventory HFC emissions'!K142</f>
        <v>0.53775919999999999</v>
      </c>
      <c r="L142" s="11">
        <f>'GHG Inventory CO2 emissions'!L142*'Global Warming Potential'!$C$4+'GHG Inventory CH4 emissions'!L142*'Global Warming Potential'!$C$5+'GHG Inventory N2O emissions'!L142*'Global Warming Potential'!$C$6+'GHG Inventory HFC emissions'!L142</f>
        <v>0.51835520000000002</v>
      </c>
      <c r="M142" s="11">
        <f>'GHG Inventory CO2 emissions'!M142*'Global Warming Potential'!$C$4+'GHG Inventory CH4 emissions'!M142*'Global Warming Potential'!$C$5+'GHG Inventory N2O emissions'!M142*'Global Warming Potential'!$C$6+'GHG Inventory HFC emissions'!M142</f>
        <v>0.52667120000000001</v>
      </c>
      <c r="N142" s="11">
        <f>'GHG Inventory CO2 emissions'!N142*'Global Warming Potential'!$C$4+'GHG Inventory CH4 emissions'!N142*'Global Warming Potential'!$C$5+'GHG Inventory N2O emissions'!N142*'Global Warming Potential'!$C$6+'GHG Inventory HFC emissions'!N142</f>
        <v>0.56825119999999996</v>
      </c>
      <c r="O142" s="11">
        <f>'GHG Inventory CO2 emissions'!O142*'Global Warming Potential'!$C$4+'GHG Inventory CH4 emissions'!O142*'Global Warming Potential'!$C$5+'GHG Inventory N2O emissions'!O142*'Global Warming Potential'!$C$6+'GHG Inventory HFC emissions'!O142</f>
        <v>0.56825119999999996</v>
      </c>
      <c r="P142" s="11">
        <f>'GHG Inventory CO2 emissions'!P142*'Global Warming Potential'!$C$4+'GHG Inventory CH4 emissions'!P142*'Global Warming Potential'!$C$5+'GHG Inventory N2O emissions'!P142*'Global Warming Potential'!$C$6+'GHG Inventory HFC emissions'!P142</f>
        <v>0.58765520000000004</v>
      </c>
      <c r="Q142" s="11">
        <f>'GHG Inventory CO2 emissions'!Q142*'Global Warming Potential'!$C$4+'GHG Inventory CH4 emissions'!Q142*'Global Warming Potential'!$C$5+'GHG Inventory N2O emissions'!Q142*'Global Warming Potential'!$C$6+'GHG Inventory HFC emissions'!Q142</f>
        <v>0.66343199999999991</v>
      </c>
      <c r="R142" s="11">
        <f>'GHG Inventory CO2 emissions'!R142*'Global Warming Potential'!$C$4+'GHG Inventory CH4 emissions'!R142*'Global Warming Potential'!$C$5+'GHG Inventory N2O emissions'!R142*'Global Warming Potential'!$C$6+'GHG Inventory HFC emissions'!R142</f>
        <v>0.73919999999999997</v>
      </c>
      <c r="S142" s="11">
        <f>'GHG Inventory CO2 emissions'!S142*'Global Warming Potential'!$C$4+'GHG Inventory CH4 emissions'!S142*'Global Warming Potential'!$C$5+'GHG Inventory N2O emissions'!S142*'Global Warming Potential'!$C$6+'GHG Inventory HFC emissions'!S142</f>
        <v>0.73953440000000004</v>
      </c>
      <c r="T142" s="28">
        <f>S142/$S$136</f>
        <v>1.2475090558506179E-3</v>
      </c>
    </row>
    <row r="143" spans="2:21" x14ac:dyDescent="0.35">
      <c r="B143" s="10" t="s">
        <v>148</v>
      </c>
      <c r="C143" s="12">
        <f>'GHG Inventory CO2 emissions'!C143*'Global Warming Potential'!$C$4+'GHG Inventory CH4 emissions'!C143*'Global Warming Potential'!$C$5+'GHG Inventory N2O emissions'!C143*'Global Warming Potential'!$C$6+'GHG Inventory HFC emissions'!C143</f>
        <v>0.56415920000000008</v>
      </c>
      <c r="D143" s="12">
        <f>'GHG Inventory CO2 emissions'!D143*'Global Warming Potential'!$C$4+'GHG Inventory CH4 emissions'!D143*'Global Warming Potential'!$C$5+'GHG Inventory N2O emissions'!D143*'Global Warming Potential'!$C$6+'GHG Inventory HFC emissions'!D143</f>
        <v>0.55207680000000003</v>
      </c>
      <c r="E143" s="12">
        <f>'GHG Inventory CO2 emissions'!E143*'Global Warming Potential'!$C$4+'GHG Inventory CH4 emissions'!E143*'Global Warming Potential'!$C$5+'GHG Inventory N2O emissions'!E143*'Global Warming Potential'!$C$6+'GHG Inventory HFC emissions'!E143</f>
        <v>0.55888800000000005</v>
      </c>
      <c r="F143" s="12">
        <f>'GHG Inventory CO2 emissions'!F143*'Global Warming Potential'!$C$4+'GHG Inventory CH4 emissions'!F143*'Global Warming Potential'!$C$5+'GHG Inventory N2O emissions'!F143*'Global Warming Potential'!$C$6+'GHG Inventory HFC emissions'!F143</f>
        <v>0.51880400000000004</v>
      </c>
      <c r="G143" s="12">
        <f>'GHG Inventory CO2 emissions'!G143*'Global Warming Potential'!$C$4+'GHG Inventory CH4 emissions'!G143*'Global Warming Potential'!$C$5+'GHG Inventory N2O emissions'!G143*'Global Warming Potential'!$C$6+'GHG Inventory HFC emissions'!G143</f>
        <v>0.52330080000000001</v>
      </c>
      <c r="H143" s="12">
        <f>'GHG Inventory CO2 emissions'!H143*'Global Warming Potential'!$C$4+'GHG Inventory CH4 emissions'!H143*'Global Warming Potential'!$C$5+'GHG Inventory N2O emissions'!H143*'Global Warming Potential'!$C$6+'GHG Inventory HFC emissions'!H143</f>
        <v>0.52252639999999995</v>
      </c>
      <c r="I143" s="12">
        <f>'GHG Inventory CO2 emissions'!I143*'Global Warming Potential'!$C$4+'GHG Inventory CH4 emissions'!I143*'Global Warming Potential'!$C$5+'GHG Inventory N2O emissions'!I143*'Global Warming Potential'!$C$6+'GHG Inventory HFC emissions'!I143</f>
        <v>0.54822239999999989</v>
      </c>
      <c r="J143" s="12">
        <f>'GHG Inventory CO2 emissions'!J143*'Global Warming Potential'!$C$4+'GHG Inventory CH4 emissions'!J143*'Global Warming Potential'!$C$5+'GHG Inventory N2O emissions'!J143*'Global Warming Potential'!$C$6+'GHG Inventory HFC emissions'!J143</f>
        <v>0.52944319999999989</v>
      </c>
      <c r="K143" s="12">
        <f>'GHG Inventory CO2 emissions'!K143*'Global Warming Potential'!$C$4+'GHG Inventory CH4 emissions'!K143*'Global Warming Potential'!$C$5+'GHG Inventory N2O emissions'!K143*'Global Warming Potential'!$C$6+'GHG Inventory HFC emissions'!K143</f>
        <v>0.53775919999999999</v>
      </c>
      <c r="L143" s="12">
        <f>'GHG Inventory CO2 emissions'!L143*'Global Warming Potential'!$C$4+'GHG Inventory CH4 emissions'!L143*'Global Warming Potential'!$C$5+'GHG Inventory N2O emissions'!L143*'Global Warming Potential'!$C$6+'GHG Inventory HFC emissions'!L143</f>
        <v>0.51835520000000002</v>
      </c>
      <c r="M143" s="12">
        <f>'GHG Inventory CO2 emissions'!M143*'Global Warming Potential'!$C$4+'GHG Inventory CH4 emissions'!M143*'Global Warming Potential'!$C$5+'GHG Inventory N2O emissions'!M143*'Global Warming Potential'!$C$6+'GHG Inventory HFC emissions'!M143</f>
        <v>0.52667120000000001</v>
      </c>
      <c r="N143" s="12">
        <f>'GHG Inventory CO2 emissions'!N143*'Global Warming Potential'!$C$4+'GHG Inventory CH4 emissions'!N143*'Global Warming Potential'!$C$5+'GHG Inventory N2O emissions'!N143*'Global Warming Potential'!$C$6+'GHG Inventory HFC emissions'!N143</f>
        <v>0.56825119999999996</v>
      </c>
      <c r="O143" s="12">
        <f>'GHG Inventory CO2 emissions'!O143*'Global Warming Potential'!$C$4+'GHG Inventory CH4 emissions'!O143*'Global Warming Potential'!$C$5+'GHG Inventory N2O emissions'!O143*'Global Warming Potential'!$C$6+'GHG Inventory HFC emissions'!O143</f>
        <v>0.56825119999999996</v>
      </c>
      <c r="P143" s="12">
        <f>'GHG Inventory CO2 emissions'!P143*'Global Warming Potential'!$C$4+'GHG Inventory CH4 emissions'!P143*'Global Warming Potential'!$C$5+'GHG Inventory N2O emissions'!P143*'Global Warming Potential'!$C$6+'GHG Inventory HFC emissions'!P143</f>
        <v>0.58765520000000004</v>
      </c>
      <c r="Q143" s="12">
        <f>'GHG Inventory CO2 emissions'!Q143*'Global Warming Potential'!$C$4+'GHG Inventory CH4 emissions'!Q143*'Global Warming Potential'!$C$5+'GHG Inventory N2O emissions'!Q143*'Global Warming Potential'!$C$6+'GHG Inventory HFC emissions'!Q143</f>
        <v>0.66343199999999991</v>
      </c>
      <c r="R143" s="12">
        <f>'GHG Inventory CO2 emissions'!R143*'Global Warming Potential'!$C$4+'GHG Inventory CH4 emissions'!R143*'Global Warming Potential'!$C$5+'GHG Inventory N2O emissions'!R143*'Global Warming Potential'!$C$6+'GHG Inventory HFC emissions'!R143</f>
        <v>0.73919999999999997</v>
      </c>
      <c r="S143" s="12">
        <f>'GHG Inventory CO2 emissions'!S143*'Global Warming Potential'!$C$4+'GHG Inventory CH4 emissions'!S143*'Global Warming Potential'!$C$5+'GHG Inventory N2O emissions'!S143*'Global Warming Potential'!$C$6+'GHG Inventory HFC emissions'!S143</f>
        <v>0.73953440000000004</v>
      </c>
    </row>
    <row r="144" spans="2:21" x14ac:dyDescent="0.35">
      <c r="B144" s="10" t="s">
        <v>149</v>
      </c>
      <c r="C144" s="12">
        <f>'GHG Inventory CO2 emissions'!C144*'Global Warming Potential'!$C$4+'GHG Inventory CH4 emissions'!C144*'Global Warming Potential'!$C$5+'GHG Inventory N2O emissions'!C144*'Global Warming Potential'!$C$6+'GHG Inventory HFC emissions'!C144</f>
        <v>0</v>
      </c>
      <c r="D144" s="12">
        <f>'GHG Inventory CO2 emissions'!D144*'Global Warming Potential'!$C$4+'GHG Inventory CH4 emissions'!D144*'Global Warming Potential'!$C$5+'GHG Inventory N2O emissions'!D144*'Global Warming Potential'!$C$6+'GHG Inventory HFC emissions'!D144</f>
        <v>0</v>
      </c>
      <c r="E144" s="12">
        <f>'GHG Inventory CO2 emissions'!E144*'Global Warming Potential'!$C$4+'GHG Inventory CH4 emissions'!E144*'Global Warming Potential'!$C$5+'GHG Inventory N2O emissions'!E144*'Global Warming Potential'!$C$6+'GHG Inventory HFC emissions'!E144</f>
        <v>0</v>
      </c>
      <c r="F144" s="12">
        <f>'GHG Inventory CO2 emissions'!F144*'Global Warming Potential'!$C$4+'GHG Inventory CH4 emissions'!F144*'Global Warming Potential'!$C$5+'GHG Inventory N2O emissions'!F144*'Global Warming Potential'!$C$6+'GHG Inventory HFC emissions'!F144</f>
        <v>0</v>
      </c>
      <c r="G144" s="12">
        <f>'GHG Inventory CO2 emissions'!G144*'Global Warming Potential'!$C$4+'GHG Inventory CH4 emissions'!G144*'Global Warming Potential'!$C$5+'GHG Inventory N2O emissions'!G144*'Global Warming Potential'!$C$6+'GHG Inventory HFC emissions'!G144</f>
        <v>0</v>
      </c>
      <c r="H144" s="12">
        <f>'GHG Inventory CO2 emissions'!H144*'Global Warming Potential'!$C$4+'GHG Inventory CH4 emissions'!H144*'Global Warming Potential'!$C$5+'GHG Inventory N2O emissions'!H144*'Global Warming Potential'!$C$6+'GHG Inventory HFC emissions'!H144</f>
        <v>0</v>
      </c>
      <c r="I144" s="12">
        <f>'GHG Inventory CO2 emissions'!I144*'Global Warming Potential'!$C$4+'GHG Inventory CH4 emissions'!I144*'Global Warming Potential'!$C$5+'GHG Inventory N2O emissions'!I144*'Global Warming Potential'!$C$6+'GHG Inventory HFC emissions'!I144</f>
        <v>0</v>
      </c>
      <c r="J144" s="12">
        <f>'GHG Inventory CO2 emissions'!J144*'Global Warming Potential'!$C$4+'GHG Inventory CH4 emissions'!J144*'Global Warming Potential'!$C$5+'GHG Inventory N2O emissions'!J144*'Global Warming Potential'!$C$6+'GHG Inventory HFC emissions'!J144</f>
        <v>0</v>
      </c>
      <c r="K144" s="12">
        <f>'GHG Inventory CO2 emissions'!K144*'Global Warming Potential'!$C$4+'GHG Inventory CH4 emissions'!K144*'Global Warming Potential'!$C$5+'GHG Inventory N2O emissions'!K144*'Global Warming Potential'!$C$6+'GHG Inventory HFC emissions'!K144</f>
        <v>0</v>
      </c>
      <c r="L144" s="12">
        <f>'GHG Inventory CO2 emissions'!L144*'Global Warming Potential'!$C$4+'GHG Inventory CH4 emissions'!L144*'Global Warming Potential'!$C$5+'GHG Inventory N2O emissions'!L144*'Global Warming Potential'!$C$6+'GHG Inventory HFC emissions'!L144</f>
        <v>0</v>
      </c>
      <c r="M144" s="12">
        <f>'GHG Inventory CO2 emissions'!M144*'Global Warming Potential'!$C$4+'GHG Inventory CH4 emissions'!M144*'Global Warming Potential'!$C$5+'GHG Inventory N2O emissions'!M144*'Global Warming Potential'!$C$6+'GHG Inventory HFC emissions'!M144</f>
        <v>0</v>
      </c>
      <c r="N144" s="12">
        <f>'GHG Inventory CO2 emissions'!N144*'Global Warming Potential'!$C$4+'GHG Inventory CH4 emissions'!N144*'Global Warming Potential'!$C$5+'GHG Inventory N2O emissions'!N144*'Global Warming Potential'!$C$6+'GHG Inventory HFC emissions'!N144</f>
        <v>0</v>
      </c>
      <c r="O144" s="12">
        <f>'GHG Inventory CO2 emissions'!O144*'Global Warming Potential'!$C$4+'GHG Inventory CH4 emissions'!O144*'Global Warming Potential'!$C$5+'GHG Inventory N2O emissions'!O144*'Global Warming Potential'!$C$6+'GHG Inventory HFC emissions'!O144</f>
        <v>0</v>
      </c>
      <c r="P144" s="12">
        <f>'GHG Inventory CO2 emissions'!P144*'Global Warming Potential'!$C$4+'GHG Inventory CH4 emissions'!P144*'Global Warming Potential'!$C$5+'GHG Inventory N2O emissions'!P144*'Global Warming Potential'!$C$6+'GHG Inventory HFC emissions'!P144</f>
        <v>0</v>
      </c>
      <c r="Q144" s="12">
        <f>'GHG Inventory CO2 emissions'!Q144*'Global Warming Potential'!$C$4+'GHG Inventory CH4 emissions'!Q144*'Global Warming Potential'!$C$5+'GHG Inventory N2O emissions'!Q144*'Global Warming Potential'!$C$6+'GHG Inventory HFC emissions'!Q144</f>
        <v>0</v>
      </c>
      <c r="R144" s="12">
        <f>'GHG Inventory CO2 emissions'!R144*'Global Warming Potential'!$C$4+'GHG Inventory CH4 emissions'!R144*'Global Warming Potential'!$C$5+'GHG Inventory N2O emissions'!R144*'Global Warming Potential'!$C$6+'GHG Inventory HFC emissions'!R144</f>
        <v>0</v>
      </c>
      <c r="S144" s="12">
        <f>'GHG Inventory CO2 emissions'!S144*'Global Warming Potential'!$C$4+'GHG Inventory CH4 emissions'!S144*'Global Warming Potential'!$C$5+'GHG Inventory N2O emissions'!S144*'Global Warming Potential'!$C$6+'GHG Inventory HFC emissions'!S144</f>
        <v>0</v>
      </c>
    </row>
    <row r="145" spans="2:21" s="1" customFormat="1" x14ac:dyDescent="0.35">
      <c r="B145" s="4" t="s">
        <v>96</v>
      </c>
      <c r="C145" s="11">
        <f>'GHG Inventory CO2 emissions'!C145*'Global Warming Potential'!$C$4+'GHG Inventory CH4 emissions'!C145*'Global Warming Potential'!$C$5+'GHG Inventory N2O emissions'!C145*'Global Warming Potential'!$C$6+'GHG Inventory HFC emissions'!C145</f>
        <v>207.03850556769683</v>
      </c>
      <c r="D145" s="11">
        <f>'GHG Inventory CO2 emissions'!D145*'Global Warming Potential'!$C$4+'GHG Inventory CH4 emissions'!D145*'Global Warming Potential'!$C$5+'GHG Inventory N2O emissions'!D145*'Global Warming Potential'!$C$6+'GHG Inventory HFC emissions'!D145</f>
        <v>217.29926671452378</v>
      </c>
      <c r="E145" s="11">
        <f>'GHG Inventory CO2 emissions'!E145*'Global Warming Potential'!$C$4+'GHG Inventory CH4 emissions'!E145*'Global Warming Potential'!$C$5+'GHG Inventory N2O emissions'!E145*'Global Warming Potential'!$C$6+'GHG Inventory HFC emissions'!E145</f>
        <v>202.98212667442539</v>
      </c>
      <c r="F145" s="11">
        <f>'GHG Inventory CO2 emissions'!F145*'Global Warming Potential'!$C$4+'GHG Inventory CH4 emissions'!F145*'Global Warming Potential'!$C$5+'GHG Inventory N2O emissions'!F145*'Global Warming Potential'!$C$6+'GHG Inventory HFC emissions'!F145</f>
        <v>206.25039543546927</v>
      </c>
      <c r="G145" s="11">
        <f>'GHG Inventory CO2 emissions'!G145*'Global Warming Potential'!$C$4+'GHG Inventory CH4 emissions'!G145*'Global Warming Potential'!$C$5+'GHG Inventory N2O emissions'!G145*'Global Warming Potential'!$C$6+'GHG Inventory HFC emissions'!G145</f>
        <v>212.04774589035014</v>
      </c>
      <c r="H145" s="11">
        <f>'GHG Inventory CO2 emissions'!H145*'Global Warming Potential'!$C$4+'GHG Inventory CH4 emissions'!H145*'Global Warming Potential'!$C$5+'GHG Inventory N2O emissions'!H145*'Global Warming Potential'!$C$6+'GHG Inventory HFC emissions'!H145</f>
        <v>205.89464190633004</v>
      </c>
      <c r="I145" s="11">
        <f>'GHG Inventory CO2 emissions'!I145*'Global Warming Potential'!$C$4+'GHG Inventory CH4 emissions'!I145*'Global Warming Potential'!$C$5+'GHG Inventory N2O emissions'!I145*'Global Warming Potential'!$C$6+'GHG Inventory HFC emissions'!I145</f>
        <v>194.83971022093633</v>
      </c>
      <c r="J145" s="11">
        <f>'GHG Inventory CO2 emissions'!J145*'Global Warming Potential'!$C$4+'GHG Inventory CH4 emissions'!J145*'Global Warming Potential'!$C$5+'GHG Inventory N2O emissions'!J145*'Global Warming Potential'!$C$6+'GHG Inventory HFC emissions'!J145</f>
        <v>189.93820357484248</v>
      </c>
      <c r="K145" s="11">
        <f>'GHG Inventory CO2 emissions'!K145*'Global Warming Potential'!$C$4+'GHG Inventory CH4 emissions'!K145*'Global Warming Potential'!$C$5+'GHG Inventory N2O emissions'!K145*'Global Warming Potential'!$C$6+'GHG Inventory HFC emissions'!K145</f>
        <v>191.09522493934469</v>
      </c>
      <c r="L145" s="11">
        <f>'GHG Inventory CO2 emissions'!L145*'Global Warming Potential'!$C$4+'GHG Inventory CH4 emissions'!L145*'Global Warming Potential'!$C$5+'GHG Inventory N2O emissions'!L145*'Global Warming Potential'!$C$6+'GHG Inventory HFC emissions'!L145</f>
        <v>194.43961820025874</v>
      </c>
      <c r="M145" s="11">
        <f>'GHG Inventory CO2 emissions'!M145*'Global Warming Potential'!$C$4+'GHG Inventory CH4 emissions'!M145*'Global Warming Potential'!$C$5+'GHG Inventory N2O emissions'!M145*'Global Warming Potential'!$C$6+'GHG Inventory HFC emissions'!M145</f>
        <v>192.19402841116101</v>
      </c>
      <c r="N145" s="11">
        <f>'GHG Inventory CO2 emissions'!N145*'Global Warming Potential'!$C$4+'GHG Inventory CH4 emissions'!N145*'Global Warming Potential'!$C$5+'GHG Inventory N2O emissions'!N145*'Global Warming Potential'!$C$6+'GHG Inventory HFC emissions'!N145</f>
        <v>198.03061489190816</v>
      </c>
      <c r="O145" s="11">
        <f>'GHG Inventory CO2 emissions'!O145*'Global Warming Potential'!$C$4+'GHG Inventory CH4 emissions'!O145*'Global Warming Potential'!$C$5+'GHG Inventory N2O emissions'!O145*'Global Warming Potential'!$C$6+'GHG Inventory HFC emissions'!O145</f>
        <v>191.77530538382339</v>
      </c>
      <c r="P145" s="11">
        <f>'GHG Inventory CO2 emissions'!P145*'Global Warming Potential'!$C$4+'GHG Inventory CH4 emissions'!P145*'Global Warming Potential'!$C$5+'GHG Inventory N2O emissions'!P145*'Global Warming Potential'!$C$6+'GHG Inventory HFC emissions'!P145</f>
        <v>189.28008364327712</v>
      </c>
      <c r="Q145" s="11">
        <f>'GHG Inventory CO2 emissions'!Q145*'Global Warming Potential'!$C$4+'GHG Inventory CH4 emissions'!Q145*'Global Warming Potential'!$C$5+'GHG Inventory N2O emissions'!Q145*'Global Warming Potential'!$C$6+'GHG Inventory HFC emissions'!Q145</f>
        <v>186.68924980481773</v>
      </c>
      <c r="R145" s="11">
        <f>'GHG Inventory CO2 emissions'!R145*'Global Warming Potential'!$C$4+'GHG Inventory CH4 emissions'!R145*'Global Warming Potential'!$C$5+'GHG Inventory N2O emissions'!R145*'Global Warming Potential'!$C$6+'GHG Inventory HFC emissions'!R145</f>
        <v>181.76453151620302</v>
      </c>
      <c r="S145" s="11">
        <f>'GHG Inventory CO2 emissions'!S145*'Global Warming Potential'!$C$4+'GHG Inventory CH4 emissions'!S145*'Global Warming Potential'!$C$5+'GHG Inventory N2O emissions'!S145*'Global Warming Potential'!$C$6+'GHG Inventory HFC emissions'!S145</f>
        <v>182.69756474686616</v>
      </c>
      <c r="T145" s="28">
        <f>S145/$S$136</f>
        <v>0.30818967515719364</v>
      </c>
      <c r="U145" s="22">
        <f>(S145-C145)/C145</f>
        <v>-0.11756721656238839</v>
      </c>
    </row>
    <row r="146" spans="2:21" x14ac:dyDescent="0.35">
      <c r="B146" s="10" t="s">
        <v>150</v>
      </c>
      <c r="C146" s="12">
        <f>'GHG Inventory CO2 emissions'!C146*'Global Warming Potential'!$C$4+'GHG Inventory CH4 emissions'!C146*'Global Warming Potential'!$C$5+'GHG Inventory N2O emissions'!C146*'Global Warming Potential'!$C$6+'GHG Inventory HFC emissions'!C146</f>
        <v>129.24384544269682</v>
      </c>
      <c r="D146" s="12">
        <f>'GHG Inventory CO2 emissions'!D146*'Global Warming Potential'!$C$4+'GHG Inventory CH4 emissions'!D146*'Global Warming Potential'!$C$5+'GHG Inventory N2O emissions'!D146*'Global Warming Potential'!$C$6+'GHG Inventory HFC emissions'!D146</f>
        <v>129.88979858952379</v>
      </c>
      <c r="E146" s="12">
        <f>'GHG Inventory CO2 emissions'!E146*'Global Warming Potential'!$C$4+'GHG Inventory CH4 emissions'!E146*'Global Warming Potential'!$C$5+'GHG Inventory N2O emissions'!E146*'Global Warming Potential'!$C$6+'GHG Inventory HFC emissions'!E146</f>
        <v>131.2861185494254</v>
      </c>
      <c r="F146" s="12">
        <f>'GHG Inventory CO2 emissions'!F146*'Global Warming Potential'!$C$4+'GHG Inventory CH4 emissions'!F146*'Global Warming Potential'!$C$5+'GHG Inventory N2O emissions'!F146*'Global Warming Potential'!$C$6+'GHG Inventory HFC emissions'!F146</f>
        <v>132.50461931046925</v>
      </c>
      <c r="G146" s="12">
        <f>'GHG Inventory CO2 emissions'!G146*'Global Warming Potential'!$C$4+'GHG Inventory CH4 emissions'!G146*'Global Warming Potential'!$C$5+'GHG Inventory N2O emissions'!G146*'Global Warming Potential'!$C$6+'GHG Inventory HFC emissions'!G146</f>
        <v>133.87168376535013</v>
      </c>
      <c r="H146" s="12">
        <f>'GHG Inventory CO2 emissions'!H146*'Global Warming Potential'!$C$4+'GHG Inventory CH4 emissions'!H146*'Global Warming Potential'!$C$5+'GHG Inventory N2O emissions'!H146*'Global Warming Potential'!$C$6+'GHG Inventory HFC emissions'!H146</f>
        <v>134.33357978133003</v>
      </c>
      <c r="I146" s="12">
        <f>'GHG Inventory CO2 emissions'!I146*'Global Warming Potential'!$C$4+'GHG Inventory CH4 emissions'!I146*'Global Warming Potential'!$C$5+'GHG Inventory N2O emissions'!I146*'Global Warming Potential'!$C$6+'GHG Inventory HFC emissions'!I146</f>
        <v>127.31414428093633</v>
      </c>
      <c r="J146" s="12">
        <f>'GHG Inventory CO2 emissions'!J146*'Global Warming Potential'!$C$4+'GHG Inventory CH4 emissions'!J146*'Global Warming Potential'!$C$5+'GHG Inventory N2O emissions'!J146*'Global Warming Potential'!$C$6+'GHG Inventory HFC emissions'!J146</f>
        <v>128.42720888984246</v>
      </c>
      <c r="K146" s="12">
        <f>'GHG Inventory CO2 emissions'!K146*'Global Warming Potential'!$C$4+'GHG Inventory CH4 emissions'!K146*'Global Warming Potential'!$C$5+'GHG Inventory N2O emissions'!K146*'Global Warming Potential'!$C$6+'GHG Inventory HFC emissions'!K146</f>
        <v>128.00252075434472</v>
      </c>
      <c r="L146" s="12">
        <f>'GHG Inventory CO2 emissions'!L146*'Global Warming Potential'!$C$4+'GHG Inventory CH4 emissions'!L146*'Global Warming Potential'!$C$5+'GHG Inventory N2O emissions'!L146*'Global Warming Potential'!$C$6+'GHG Inventory HFC emissions'!L146</f>
        <v>129.24561201525873</v>
      </c>
      <c r="M146" s="12">
        <f>'GHG Inventory CO2 emissions'!M146*'Global Warming Potential'!$C$4+'GHG Inventory CH4 emissions'!M146*'Global Warming Potential'!$C$5+'GHG Inventory N2O emissions'!M146*'Global Warming Potential'!$C$6+'GHG Inventory HFC emissions'!M146</f>
        <v>128.61338922616102</v>
      </c>
      <c r="N146" s="12">
        <f>'GHG Inventory CO2 emissions'!N146*'Global Warming Potential'!$C$4+'GHG Inventory CH4 emissions'!N146*'Global Warming Potential'!$C$5+'GHG Inventory N2O emissions'!N146*'Global Warming Potential'!$C$6+'GHG Inventory HFC emissions'!N146</f>
        <v>136.57458770690815</v>
      </c>
      <c r="O146" s="12">
        <f>'GHG Inventory CO2 emissions'!O146*'Global Warming Potential'!$C$4+'GHG Inventory CH4 emissions'!O146*'Global Warming Potential'!$C$5+'GHG Inventory N2O emissions'!O146*'Global Warming Potential'!$C$6+'GHG Inventory HFC emissions'!O146</f>
        <v>133.61981370632341</v>
      </c>
      <c r="P146" s="12">
        <f>'GHG Inventory CO2 emissions'!P146*'Global Warming Potential'!$C$4+'GHG Inventory CH4 emissions'!P146*'Global Warming Potential'!$C$5+'GHG Inventory N2O emissions'!P146*'Global Warming Potential'!$C$6+'GHG Inventory HFC emissions'!P146</f>
        <v>131.76699997327714</v>
      </c>
      <c r="Q146" s="12">
        <f>'GHG Inventory CO2 emissions'!Q146*'Global Warming Potential'!$C$4+'GHG Inventory CH4 emissions'!Q146*'Global Warming Potential'!$C$5+'GHG Inventory N2O emissions'!Q146*'Global Warming Potential'!$C$6+'GHG Inventory HFC emissions'!Q146</f>
        <v>129.79206689231773</v>
      </c>
      <c r="R146" s="12">
        <f>'GHG Inventory CO2 emissions'!R146*'Global Warming Potential'!$C$4+'GHG Inventory CH4 emissions'!R146*'Global Warming Potential'!$C$5+'GHG Inventory N2O emissions'!R146*'Global Warming Potential'!$C$6+'GHG Inventory HFC emissions'!R146</f>
        <v>129.20820273320302</v>
      </c>
      <c r="S146" s="12">
        <f>'GHG Inventory CO2 emissions'!S146*'Global Warming Potential'!$C$4+'GHG Inventory CH4 emissions'!S146*'Global Warming Potential'!$C$5+'GHG Inventory N2O emissions'!S146*'Global Warming Potential'!$C$6+'GHG Inventory HFC emissions'!S146</f>
        <v>127.60825708186616</v>
      </c>
    </row>
    <row r="147" spans="2:21" x14ac:dyDescent="0.35">
      <c r="B147" s="10" t="s">
        <v>151</v>
      </c>
      <c r="C147" s="12">
        <f>'GHG Inventory CO2 emissions'!C147*'Global Warming Potential'!$C$4+'GHG Inventory CH4 emissions'!C147*'Global Warming Potential'!$C$5+'GHG Inventory N2O emissions'!C147*'Global Warming Potential'!$C$6+'GHG Inventory HFC emissions'!C147</f>
        <v>77.794660124999993</v>
      </c>
      <c r="D147" s="12">
        <f>'GHG Inventory CO2 emissions'!D147*'Global Warming Potential'!$C$4+'GHG Inventory CH4 emissions'!D147*'Global Warming Potential'!$C$5+'GHG Inventory N2O emissions'!D147*'Global Warming Potential'!$C$6+'GHG Inventory HFC emissions'!D147</f>
        <v>87.409468125000004</v>
      </c>
      <c r="E147" s="12">
        <f>'GHG Inventory CO2 emissions'!E147*'Global Warming Potential'!$C$4+'GHG Inventory CH4 emissions'!E147*'Global Warming Potential'!$C$5+'GHG Inventory N2O emissions'!E147*'Global Warming Potential'!$C$6+'GHG Inventory HFC emissions'!E147</f>
        <v>71.696008124999992</v>
      </c>
      <c r="F147" s="12">
        <f>'GHG Inventory CO2 emissions'!F147*'Global Warming Potential'!$C$4+'GHG Inventory CH4 emissions'!F147*'Global Warming Potential'!$C$5+'GHG Inventory N2O emissions'!F147*'Global Warming Potential'!$C$6+'GHG Inventory HFC emissions'!F147</f>
        <v>73.745776125000006</v>
      </c>
      <c r="G147" s="12">
        <f>'GHG Inventory CO2 emissions'!G147*'Global Warming Potential'!$C$4+'GHG Inventory CH4 emissions'!G147*'Global Warming Potential'!$C$5+'GHG Inventory N2O emissions'!G147*'Global Warming Potential'!$C$6+'GHG Inventory HFC emissions'!G147</f>
        <v>78.176062125000001</v>
      </c>
      <c r="H147" s="12">
        <f>'GHG Inventory CO2 emissions'!H147*'Global Warming Potential'!$C$4+'GHG Inventory CH4 emissions'!H147*'Global Warming Potential'!$C$5+'GHG Inventory N2O emissions'!H147*'Global Warming Potential'!$C$6+'GHG Inventory HFC emissions'!H147</f>
        <v>71.561062125000007</v>
      </c>
      <c r="I147" s="12">
        <f>'GHG Inventory CO2 emissions'!I147*'Global Warming Potential'!$C$4+'GHG Inventory CH4 emissions'!I147*'Global Warming Potential'!$C$5+'GHG Inventory N2O emissions'!I147*'Global Warming Potential'!$C$6+'GHG Inventory HFC emissions'!I147</f>
        <v>67.525565940000007</v>
      </c>
      <c r="J147" s="12">
        <f>'GHG Inventory CO2 emissions'!J147*'Global Warming Potential'!$C$4+'GHG Inventory CH4 emissions'!J147*'Global Warming Potential'!$C$5+'GHG Inventory N2O emissions'!J147*'Global Warming Potential'!$C$6+'GHG Inventory HFC emissions'!J147</f>
        <v>61.510994685</v>
      </c>
      <c r="K147" s="12">
        <f>'GHG Inventory CO2 emissions'!K147*'Global Warming Potential'!$C$4+'GHG Inventory CH4 emissions'!K147*'Global Warming Potential'!$C$5+'GHG Inventory N2O emissions'!K147*'Global Warming Potential'!$C$6+'GHG Inventory HFC emissions'!K147</f>
        <v>63.092704184999995</v>
      </c>
      <c r="L147" s="12">
        <f>'GHG Inventory CO2 emissions'!L147*'Global Warming Potential'!$C$4+'GHG Inventory CH4 emissions'!L147*'Global Warming Potential'!$C$5+'GHG Inventory N2O emissions'!L147*'Global Warming Potential'!$C$6+'GHG Inventory HFC emissions'!L147</f>
        <v>65.194006184999992</v>
      </c>
      <c r="M147" s="12">
        <f>'GHG Inventory CO2 emissions'!M147*'Global Warming Potential'!$C$4+'GHG Inventory CH4 emissions'!M147*'Global Warming Potential'!$C$5+'GHG Inventory N2O emissions'!M147*'Global Warming Potential'!$C$6+'GHG Inventory HFC emissions'!M147</f>
        <v>63.580639184999988</v>
      </c>
      <c r="N147" s="12">
        <f>'GHG Inventory CO2 emissions'!N147*'Global Warming Potential'!$C$4+'GHG Inventory CH4 emissions'!N147*'Global Warming Potential'!$C$5+'GHG Inventory N2O emissions'!N147*'Global Warming Potential'!$C$6+'GHG Inventory HFC emissions'!N147</f>
        <v>61.456027184999996</v>
      </c>
      <c r="O147" s="12">
        <f>'GHG Inventory CO2 emissions'!O147*'Global Warming Potential'!$C$4+'GHG Inventory CH4 emissions'!O147*'Global Warming Potential'!$C$5+'GHG Inventory N2O emissions'!O147*'Global Warming Potential'!$C$6+'GHG Inventory HFC emissions'!O147</f>
        <v>58.155491677499995</v>
      </c>
      <c r="P147" s="12">
        <f>'GHG Inventory CO2 emissions'!P147*'Global Warming Potential'!$C$4+'GHG Inventory CH4 emissions'!P147*'Global Warming Potential'!$C$5+'GHG Inventory N2O emissions'!P147*'Global Warming Potential'!$C$6+'GHG Inventory HFC emissions'!P147</f>
        <v>57.513083669999993</v>
      </c>
      <c r="Q147" s="12">
        <f>'GHG Inventory CO2 emissions'!Q147*'Global Warming Potential'!$C$4+'GHG Inventory CH4 emissions'!Q147*'Global Warming Potential'!$C$5+'GHG Inventory N2O emissions'!Q147*'Global Warming Potential'!$C$6+'GHG Inventory HFC emissions'!Q147</f>
        <v>56.8971829125</v>
      </c>
      <c r="R147" s="12">
        <f>'GHG Inventory CO2 emissions'!R147*'Global Warming Potential'!$C$4+'GHG Inventory CH4 emissions'!R147*'Global Warming Potential'!$C$5+'GHG Inventory N2O emissions'!R147*'Global Warming Potential'!$C$6+'GHG Inventory HFC emissions'!R147</f>
        <v>52.556328782999991</v>
      </c>
      <c r="S147" s="12">
        <f>'GHG Inventory CO2 emissions'!S147*'Global Warming Potential'!$C$4+'GHG Inventory CH4 emissions'!S147*'Global Warming Potential'!$C$5+'GHG Inventory N2O emissions'!S147*'Global Warming Potential'!$C$6+'GHG Inventory HFC emissions'!S147</f>
        <v>55.089307664999993</v>
      </c>
    </row>
    <row r="148" spans="2:21" s="1" customFormat="1" x14ac:dyDescent="0.35">
      <c r="B148" s="4" t="s">
        <v>97</v>
      </c>
      <c r="C148" s="11">
        <f>'GHG Inventory CO2 emissions'!C148*'Global Warming Potential'!$C$4+'GHG Inventory CH4 emissions'!C148*'Global Warming Potential'!$C$5+'GHG Inventory N2O emissions'!C148*'Global Warming Potential'!$C$6+'GHG Inventory HFC emissions'!C148</f>
        <v>0</v>
      </c>
      <c r="D148" s="11">
        <f>'GHG Inventory CO2 emissions'!D148*'Global Warming Potential'!$C$4+'GHG Inventory CH4 emissions'!D148*'Global Warming Potential'!$C$5+'GHG Inventory N2O emissions'!D148*'Global Warming Potential'!$C$6+'GHG Inventory HFC emissions'!D148</f>
        <v>0</v>
      </c>
      <c r="E148" s="11">
        <f>'GHG Inventory CO2 emissions'!E148*'Global Warming Potential'!$C$4+'GHG Inventory CH4 emissions'!E148*'Global Warming Potential'!$C$5+'GHG Inventory N2O emissions'!E148*'Global Warming Potential'!$C$6+'GHG Inventory HFC emissions'!E148</f>
        <v>0</v>
      </c>
      <c r="F148" s="11">
        <f>'GHG Inventory CO2 emissions'!F148*'Global Warming Potential'!$C$4+'GHG Inventory CH4 emissions'!F148*'Global Warming Potential'!$C$5+'GHG Inventory N2O emissions'!F148*'Global Warming Potential'!$C$6+'GHG Inventory HFC emissions'!F148</f>
        <v>0</v>
      </c>
      <c r="G148" s="11">
        <f>'GHG Inventory CO2 emissions'!G148*'Global Warming Potential'!$C$4+'GHG Inventory CH4 emissions'!G148*'Global Warming Potential'!$C$5+'GHG Inventory N2O emissions'!G148*'Global Warming Potential'!$C$6+'GHG Inventory HFC emissions'!G148</f>
        <v>0</v>
      </c>
      <c r="H148" s="11">
        <f>'GHG Inventory CO2 emissions'!H148*'Global Warming Potential'!$C$4+'GHG Inventory CH4 emissions'!H148*'Global Warming Potential'!$C$5+'GHG Inventory N2O emissions'!H148*'Global Warming Potential'!$C$6+'GHG Inventory HFC emissions'!H148</f>
        <v>0</v>
      </c>
      <c r="I148" s="11">
        <f>'GHG Inventory CO2 emissions'!I148*'Global Warming Potential'!$C$4+'GHG Inventory CH4 emissions'!I148*'Global Warming Potential'!$C$5+'GHG Inventory N2O emissions'!I148*'Global Warming Potential'!$C$6+'GHG Inventory HFC emissions'!I148</f>
        <v>0</v>
      </c>
      <c r="J148" s="11">
        <f>'GHG Inventory CO2 emissions'!J148*'Global Warming Potential'!$C$4+'GHG Inventory CH4 emissions'!J148*'Global Warming Potential'!$C$5+'GHG Inventory N2O emissions'!J148*'Global Warming Potential'!$C$6+'GHG Inventory HFC emissions'!J148</f>
        <v>0</v>
      </c>
      <c r="K148" s="11">
        <f>'GHG Inventory CO2 emissions'!K148*'Global Warming Potential'!$C$4+'GHG Inventory CH4 emissions'!K148*'Global Warming Potential'!$C$5+'GHG Inventory N2O emissions'!K148*'Global Warming Potential'!$C$6+'GHG Inventory HFC emissions'!K148</f>
        <v>0</v>
      </c>
      <c r="L148" s="11">
        <f>'GHG Inventory CO2 emissions'!L148*'Global Warming Potential'!$C$4+'GHG Inventory CH4 emissions'!L148*'Global Warming Potential'!$C$5+'GHG Inventory N2O emissions'!L148*'Global Warming Potential'!$C$6+'GHG Inventory HFC emissions'!L148</f>
        <v>0</v>
      </c>
      <c r="M148" s="11">
        <f>'GHG Inventory CO2 emissions'!M148*'Global Warming Potential'!$C$4+'GHG Inventory CH4 emissions'!M148*'Global Warming Potential'!$C$5+'GHG Inventory N2O emissions'!M148*'Global Warming Potential'!$C$6+'GHG Inventory HFC emissions'!M148</f>
        <v>0</v>
      </c>
      <c r="N148" s="11">
        <f>'GHG Inventory CO2 emissions'!N148*'Global Warming Potential'!$C$4+'GHG Inventory CH4 emissions'!N148*'Global Warming Potential'!$C$5+'GHG Inventory N2O emissions'!N148*'Global Warming Potential'!$C$6+'GHG Inventory HFC emissions'!N148</f>
        <v>0</v>
      </c>
      <c r="O148" s="11">
        <f>'GHG Inventory CO2 emissions'!O148*'Global Warming Potential'!$C$4+'GHG Inventory CH4 emissions'!O148*'Global Warming Potential'!$C$5+'GHG Inventory N2O emissions'!O148*'Global Warming Potential'!$C$6+'GHG Inventory HFC emissions'!O148</f>
        <v>0</v>
      </c>
      <c r="P148" s="11">
        <f>'GHG Inventory CO2 emissions'!P148*'Global Warming Potential'!$C$4+'GHG Inventory CH4 emissions'!P148*'Global Warming Potential'!$C$5+'GHG Inventory N2O emissions'!P148*'Global Warming Potential'!$C$6+'GHG Inventory HFC emissions'!P148</f>
        <v>0</v>
      </c>
      <c r="Q148" s="11">
        <f>'GHG Inventory CO2 emissions'!Q148*'Global Warming Potential'!$C$4+'GHG Inventory CH4 emissions'!Q148*'Global Warming Potential'!$C$5+'GHG Inventory N2O emissions'!Q148*'Global Warming Potential'!$C$6+'GHG Inventory HFC emissions'!Q148</f>
        <v>0</v>
      </c>
      <c r="R148" s="11">
        <f>'GHG Inventory CO2 emissions'!R148*'Global Warming Potential'!$C$4+'GHG Inventory CH4 emissions'!R148*'Global Warming Potential'!$C$5+'GHG Inventory N2O emissions'!R148*'Global Warming Potential'!$C$6+'GHG Inventory HFC emissions'!R148</f>
        <v>0</v>
      </c>
      <c r="S148" s="11">
        <f>'GHG Inventory CO2 emissions'!S148*'Global Warming Potential'!$C$4+'GHG Inventory CH4 emissions'!S148*'Global Warming Potential'!$C$5+'GHG Inventory N2O emissions'!S148*'Global Warming Potential'!$C$6+'GHG Inventory HFC emissions'!S148</f>
        <v>0</v>
      </c>
      <c r="T148" s="28">
        <f>S148/$S$136</f>
        <v>0</v>
      </c>
    </row>
    <row r="149" spans="2:21" s="1" customFormat="1" x14ac:dyDescent="0.35">
      <c r="B149" s="3" t="s">
        <v>98</v>
      </c>
      <c r="C149" s="11">
        <f>'GHG Inventory CO2 emissions'!C149*'Global Warming Potential'!$C$4+'GHG Inventory CH4 emissions'!C149*'Global Warming Potential'!$C$5+'GHG Inventory N2O emissions'!C149*'Global Warming Potential'!$C$6+'GHG Inventory HFC emissions'!C149</f>
        <v>0</v>
      </c>
      <c r="D149" s="11">
        <f>'GHG Inventory CO2 emissions'!D149*'Global Warming Potential'!$C$4+'GHG Inventory CH4 emissions'!D149*'Global Warming Potential'!$C$5+'GHG Inventory N2O emissions'!D149*'Global Warming Potential'!$C$6+'GHG Inventory HFC emissions'!D149</f>
        <v>0</v>
      </c>
      <c r="E149" s="11">
        <f>'GHG Inventory CO2 emissions'!E149*'Global Warming Potential'!$C$4+'GHG Inventory CH4 emissions'!E149*'Global Warming Potential'!$C$5+'GHG Inventory N2O emissions'!E149*'Global Warming Potential'!$C$6+'GHG Inventory HFC emissions'!E149</f>
        <v>0</v>
      </c>
      <c r="F149" s="11">
        <f>'GHG Inventory CO2 emissions'!F149*'Global Warming Potential'!$C$4+'GHG Inventory CH4 emissions'!F149*'Global Warming Potential'!$C$5+'GHG Inventory N2O emissions'!F149*'Global Warming Potential'!$C$6+'GHG Inventory HFC emissions'!F149</f>
        <v>0</v>
      </c>
      <c r="G149" s="11">
        <f>'GHG Inventory CO2 emissions'!G149*'Global Warming Potential'!$C$4+'GHG Inventory CH4 emissions'!G149*'Global Warming Potential'!$C$5+'GHG Inventory N2O emissions'!G149*'Global Warming Potential'!$C$6+'GHG Inventory HFC emissions'!G149</f>
        <v>0</v>
      </c>
      <c r="H149" s="11">
        <f>'GHG Inventory CO2 emissions'!H149*'Global Warming Potential'!$C$4+'GHG Inventory CH4 emissions'!H149*'Global Warming Potential'!$C$5+'GHG Inventory N2O emissions'!H149*'Global Warming Potential'!$C$6+'GHG Inventory HFC emissions'!H149</f>
        <v>0</v>
      </c>
      <c r="I149" s="11">
        <f>'GHG Inventory CO2 emissions'!I149*'Global Warming Potential'!$C$4+'GHG Inventory CH4 emissions'!I149*'Global Warming Potential'!$C$5+'GHG Inventory N2O emissions'!I149*'Global Warming Potential'!$C$6+'GHG Inventory HFC emissions'!I149</f>
        <v>0</v>
      </c>
      <c r="J149" s="11">
        <f>'GHG Inventory CO2 emissions'!J149*'Global Warming Potential'!$C$4+'GHG Inventory CH4 emissions'!J149*'Global Warming Potential'!$C$5+'GHG Inventory N2O emissions'!J149*'Global Warming Potential'!$C$6+'GHG Inventory HFC emissions'!J149</f>
        <v>0</v>
      </c>
      <c r="K149" s="11">
        <f>'GHG Inventory CO2 emissions'!K149*'Global Warming Potential'!$C$4+'GHG Inventory CH4 emissions'!K149*'Global Warming Potential'!$C$5+'GHG Inventory N2O emissions'!K149*'Global Warming Potential'!$C$6+'GHG Inventory HFC emissions'!K149</f>
        <v>0</v>
      </c>
      <c r="L149" s="11">
        <f>'GHG Inventory CO2 emissions'!L149*'Global Warming Potential'!$C$4+'GHG Inventory CH4 emissions'!L149*'Global Warming Potential'!$C$5+'GHG Inventory N2O emissions'!L149*'Global Warming Potential'!$C$6+'GHG Inventory HFC emissions'!L149</f>
        <v>0</v>
      </c>
      <c r="M149" s="11">
        <f>'GHG Inventory CO2 emissions'!M149*'Global Warming Potential'!$C$4+'GHG Inventory CH4 emissions'!M149*'Global Warming Potential'!$C$5+'GHG Inventory N2O emissions'!M149*'Global Warming Potential'!$C$6+'GHG Inventory HFC emissions'!M149</f>
        <v>0</v>
      </c>
      <c r="N149" s="11">
        <f>'GHG Inventory CO2 emissions'!N149*'Global Warming Potential'!$C$4+'GHG Inventory CH4 emissions'!N149*'Global Warming Potential'!$C$5+'GHG Inventory N2O emissions'!N149*'Global Warming Potential'!$C$6+'GHG Inventory HFC emissions'!N149</f>
        <v>0</v>
      </c>
      <c r="O149" s="11">
        <f>'GHG Inventory CO2 emissions'!O149*'Global Warming Potential'!$C$4+'GHG Inventory CH4 emissions'!O149*'Global Warming Potential'!$C$5+'GHG Inventory N2O emissions'!O149*'Global Warming Potential'!$C$6+'GHG Inventory HFC emissions'!O149</f>
        <v>0</v>
      </c>
      <c r="P149" s="11">
        <f>'GHG Inventory CO2 emissions'!P149*'Global Warming Potential'!$C$4+'GHG Inventory CH4 emissions'!P149*'Global Warming Potential'!$C$5+'GHG Inventory N2O emissions'!P149*'Global Warming Potential'!$C$6+'GHG Inventory HFC emissions'!P149</f>
        <v>0</v>
      </c>
      <c r="Q149" s="11">
        <f>'GHG Inventory CO2 emissions'!Q149*'Global Warming Potential'!$C$4+'GHG Inventory CH4 emissions'!Q149*'Global Warming Potential'!$C$5+'GHG Inventory N2O emissions'!Q149*'Global Warming Potential'!$C$6+'GHG Inventory HFC emissions'!Q149</f>
        <v>0</v>
      </c>
      <c r="R149" s="11">
        <f>'GHG Inventory CO2 emissions'!R149*'Global Warming Potential'!$C$4+'GHG Inventory CH4 emissions'!R149*'Global Warming Potential'!$C$5+'GHG Inventory N2O emissions'!R149*'Global Warming Potential'!$C$6+'GHG Inventory HFC emissions'!R149</f>
        <v>0</v>
      </c>
      <c r="S149" s="11">
        <f>'GHG Inventory CO2 emissions'!S149*'Global Warming Potential'!$C$4+'GHG Inventory CH4 emissions'!S149*'Global Warming Potential'!$C$5+'GHG Inventory N2O emissions'!S149*'Global Warming Potential'!$C$6+'GHG Inventory HFC emissions'!S149</f>
        <v>0</v>
      </c>
    </row>
    <row r="150" spans="2:21" s="1" customFormat="1" x14ac:dyDescent="0.35">
      <c r="B150" s="4" t="s">
        <v>99</v>
      </c>
      <c r="C150" s="11">
        <f>'GHG Inventory CO2 emissions'!C150*'Global Warming Potential'!$C$4+'GHG Inventory CH4 emissions'!C150*'Global Warming Potential'!$C$5+'GHG Inventory N2O emissions'!C150*'Global Warming Potential'!$C$6+'GHG Inventory HFC emissions'!C150</f>
        <v>0</v>
      </c>
      <c r="D150" s="11">
        <f>'GHG Inventory CO2 emissions'!D150*'Global Warming Potential'!$C$4+'GHG Inventory CH4 emissions'!D150*'Global Warming Potential'!$C$5+'GHG Inventory N2O emissions'!D150*'Global Warming Potential'!$C$6+'GHG Inventory HFC emissions'!D150</f>
        <v>0</v>
      </c>
      <c r="E150" s="11">
        <f>'GHG Inventory CO2 emissions'!E150*'Global Warming Potential'!$C$4+'GHG Inventory CH4 emissions'!E150*'Global Warming Potential'!$C$5+'GHG Inventory N2O emissions'!E150*'Global Warming Potential'!$C$6+'GHG Inventory HFC emissions'!E150</f>
        <v>0</v>
      </c>
      <c r="F150" s="11">
        <f>'GHG Inventory CO2 emissions'!F150*'Global Warming Potential'!$C$4+'GHG Inventory CH4 emissions'!F150*'Global Warming Potential'!$C$5+'GHG Inventory N2O emissions'!F150*'Global Warming Potential'!$C$6+'GHG Inventory HFC emissions'!F150</f>
        <v>0</v>
      </c>
      <c r="G150" s="11">
        <f>'GHG Inventory CO2 emissions'!G150*'Global Warming Potential'!$C$4+'GHG Inventory CH4 emissions'!G150*'Global Warming Potential'!$C$5+'GHG Inventory N2O emissions'!G150*'Global Warming Potential'!$C$6+'GHG Inventory HFC emissions'!G150</f>
        <v>0</v>
      </c>
      <c r="H150" s="11">
        <f>'GHG Inventory CO2 emissions'!H150*'Global Warming Potential'!$C$4+'GHG Inventory CH4 emissions'!H150*'Global Warming Potential'!$C$5+'GHG Inventory N2O emissions'!H150*'Global Warming Potential'!$C$6+'GHG Inventory HFC emissions'!H150</f>
        <v>0</v>
      </c>
      <c r="I150" s="11">
        <f>'GHG Inventory CO2 emissions'!I150*'Global Warming Potential'!$C$4+'GHG Inventory CH4 emissions'!I150*'Global Warming Potential'!$C$5+'GHG Inventory N2O emissions'!I150*'Global Warming Potential'!$C$6+'GHG Inventory HFC emissions'!I150</f>
        <v>0</v>
      </c>
      <c r="J150" s="11">
        <f>'GHG Inventory CO2 emissions'!J150*'Global Warming Potential'!$C$4+'GHG Inventory CH4 emissions'!J150*'Global Warming Potential'!$C$5+'GHG Inventory N2O emissions'!J150*'Global Warming Potential'!$C$6+'GHG Inventory HFC emissions'!J150</f>
        <v>0</v>
      </c>
      <c r="K150" s="11">
        <f>'GHG Inventory CO2 emissions'!K150*'Global Warming Potential'!$C$4+'GHG Inventory CH4 emissions'!K150*'Global Warming Potential'!$C$5+'GHG Inventory N2O emissions'!K150*'Global Warming Potential'!$C$6+'GHG Inventory HFC emissions'!K150</f>
        <v>0</v>
      </c>
      <c r="L150" s="11">
        <f>'GHG Inventory CO2 emissions'!L150*'Global Warming Potential'!$C$4+'GHG Inventory CH4 emissions'!L150*'Global Warming Potential'!$C$5+'GHG Inventory N2O emissions'!L150*'Global Warming Potential'!$C$6+'GHG Inventory HFC emissions'!L150</f>
        <v>0</v>
      </c>
      <c r="M150" s="11">
        <f>'GHG Inventory CO2 emissions'!M150*'Global Warming Potential'!$C$4+'GHG Inventory CH4 emissions'!M150*'Global Warming Potential'!$C$5+'GHG Inventory N2O emissions'!M150*'Global Warming Potential'!$C$6+'GHG Inventory HFC emissions'!M150</f>
        <v>0</v>
      </c>
      <c r="N150" s="11">
        <f>'GHG Inventory CO2 emissions'!N150*'Global Warming Potential'!$C$4+'GHG Inventory CH4 emissions'!N150*'Global Warming Potential'!$C$5+'GHG Inventory N2O emissions'!N150*'Global Warming Potential'!$C$6+'GHG Inventory HFC emissions'!N150</f>
        <v>0</v>
      </c>
      <c r="O150" s="11">
        <f>'GHG Inventory CO2 emissions'!O150*'Global Warming Potential'!$C$4+'GHG Inventory CH4 emissions'!O150*'Global Warming Potential'!$C$5+'GHG Inventory N2O emissions'!O150*'Global Warming Potential'!$C$6+'GHG Inventory HFC emissions'!O150</f>
        <v>0</v>
      </c>
      <c r="P150" s="11">
        <f>'GHG Inventory CO2 emissions'!P150*'Global Warming Potential'!$C$4+'GHG Inventory CH4 emissions'!P150*'Global Warming Potential'!$C$5+'GHG Inventory N2O emissions'!P150*'Global Warming Potential'!$C$6+'GHG Inventory HFC emissions'!P150</f>
        <v>0</v>
      </c>
      <c r="Q150" s="11">
        <f>'GHG Inventory CO2 emissions'!Q150*'Global Warming Potential'!$C$4+'GHG Inventory CH4 emissions'!Q150*'Global Warming Potential'!$C$5+'GHG Inventory N2O emissions'!Q150*'Global Warming Potential'!$C$6+'GHG Inventory HFC emissions'!Q150</f>
        <v>0</v>
      </c>
      <c r="R150" s="11">
        <f>'GHG Inventory CO2 emissions'!R150*'Global Warming Potential'!$C$4+'GHG Inventory CH4 emissions'!R150*'Global Warming Potential'!$C$5+'GHG Inventory N2O emissions'!R150*'Global Warming Potential'!$C$6+'GHG Inventory HFC emissions'!R150</f>
        <v>0</v>
      </c>
      <c r="S150" s="11">
        <f>'GHG Inventory CO2 emissions'!S150*'Global Warming Potential'!$C$4+'GHG Inventory CH4 emissions'!S150*'Global Warming Potential'!$C$5+'GHG Inventory N2O emissions'!S150*'Global Warming Potential'!$C$6+'GHG Inventory HFC emissions'!S150</f>
        <v>0</v>
      </c>
    </row>
    <row r="151" spans="2:21" s="1" customFormat="1" x14ac:dyDescent="0.35">
      <c r="B151" s="4" t="s">
        <v>100</v>
      </c>
      <c r="C151" s="11">
        <f>'GHG Inventory CO2 emissions'!C151*'Global Warming Potential'!$C$4+'GHG Inventory CH4 emissions'!C151*'Global Warming Potential'!$C$5+'GHG Inventory N2O emissions'!C151*'Global Warming Potential'!$C$6+'GHG Inventory HFC emissions'!C151</f>
        <v>0</v>
      </c>
      <c r="D151" s="11">
        <f>'GHG Inventory CO2 emissions'!D151*'Global Warming Potential'!$C$4+'GHG Inventory CH4 emissions'!D151*'Global Warming Potential'!$C$5+'GHG Inventory N2O emissions'!D151*'Global Warming Potential'!$C$6+'GHG Inventory HFC emissions'!D151</f>
        <v>0</v>
      </c>
      <c r="E151" s="11">
        <f>'GHG Inventory CO2 emissions'!E151*'Global Warming Potential'!$C$4+'GHG Inventory CH4 emissions'!E151*'Global Warming Potential'!$C$5+'GHG Inventory N2O emissions'!E151*'Global Warming Potential'!$C$6+'GHG Inventory HFC emissions'!E151</f>
        <v>0</v>
      </c>
      <c r="F151" s="11">
        <f>'GHG Inventory CO2 emissions'!F151*'Global Warming Potential'!$C$4+'GHG Inventory CH4 emissions'!F151*'Global Warming Potential'!$C$5+'GHG Inventory N2O emissions'!F151*'Global Warming Potential'!$C$6+'GHG Inventory HFC emissions'!F151</f>
        <v>0</v>
      </c>
      <c r="G151" s="11">
        <f>'GHG Inventory CO2 emissions'!G151*'Global Warming Potential'!$C$4+'GHG Inventory CH4 emissions'!G151*'Global Warming Potential'!$C$5+'GHG Inventory N2O emissions'!G151*'Global Warming Potential'!$C$6+'GHG Inventory HFC emissions'!G151</f>
        <v>0</v>
      </c>
      <c r="H151" s="11">
        <f>'GHG Inventory CO2 emissions'!H151*'Global Warming Potential'!$C$4+'GHG Inventory CH4 emissions'!H151*'Global Warming Potential'!$C$5+'GHG Inventory N2O emissions'!H151*'Global Warming Potential'!$C$6+'GHG Inventory HFC emissions'!H151</f>
        <v>0</v>
      </c>
      <c r="I151" s="11">
        <f>'GHG Inventory CO2 emissions'!I151*'Global Warming Potential'!$C$4+'GHG Inventory CH4 emissions'!I151*'Global Warming Potential'!$C$5+'GHG Inventory N2O emissions'!I151*'Global Warming Potential'!$C$6+'GHG Inventory HFC emissions'!I151</f>
        <v>0</v>
      </c>
      <c r="J151" s="11">
        <f>'GHG Inventory CO2 emissions'!J151*'Global Warming Potential'!$C$4+'GHG Inventory CH4 emissions'!J151*'Global Warming Potential'!$C$5+'GHG Inventory N2O emissions'!J151*'Global Warming Potential'!$C$6+'GHG Inventory HFC emissions'!J151</f>
        <v>0</v>
      </c>
      <c r="K151" s="11">
        <f>'GHG Inventory CO2 emissions'!K151*'Global Warming Potential'!$C$4+'GHG Inventory CH4 emissions'!K151*'Global Warming Potential'!$C$5+'GHG Inventory N2O emissions'!K151*'Global Warming Potential'!$C$6+'GHG Inventory HFC emissions'!K151</f>
        <v>0</v>
      </c>
      <c r="L151" s="11">
        <f>'GHG Inventory CO2 emissions'!L151*'Global Warming Potential'!$C$4+'GHG Inventory CH4 emissions'!L151*'Global Warming Potential'!$C$5+'GHG Inventory N2O emissions'!L151*'Global Warming Potential'!$C$6+'GHG Inventory HFC emissions'!L151</f>
        <v>0</v>
      </c>
      <c r="M151" s="11">
        <f>'GHG Inventory CO2 emissions'!M151*'Global Warming Potential'!$C$4+'GHG Inventory CH4 emissions'!M151*'Global Warming Potential'!$C$5+'GHG Inventory N2O emissions'!M151*'Global Warming Potential'!$C$6+'GHG Inventory HFC emissions'!M151</f>
        <v>0</v>
      </c>
      <c r="N151" s="11">
        <f>'GHG Inventory CO2 emissions'!N151*'Global Warming Potential'!$C$4+'GHG Inventory CH4 emissions'!N151*'Global Warming Potential'!$C$5+'GHG Inventory N2O emissions'!N151*'Global Warming Potential'!$C$6+'GHG Inventory HFC emissions'!N151</f>
        <v>0</v>
      </c>
      <c r="O151" s="11">
        <f>'GHG Inventory CO2 emissions'!O151*'Global Warming Potential'!$C$4+'GHG Inventory CH4 emissions'!O151*'Global Warming Potential'!$C$5+'GHG Inventory N2O emissions'!O151*'Global Warming Potential'!$C$6+'GHG Inventory HFC emissions'!O151</f>
        <v>0</v>
      </c>
      <c r="P151" s="11">
        <f>'GHG Inventory CO2 emissions'!P151*'Global Warming Potential'!$C$4+'GHG Inventory CH4 emissions'!P151*'Global Warming Potential'!$C$5+'GHG Inventory N2O emissions'!P151*'Global Warming Potential'!$C$6+'GHG Inventory HFC emissions'!P151</f>
        <v>0</v>
      </c>
      <c r="Q151" s="11">
        <f>'GHG Inventory CO2 emissions'!Q151*'Global Warming Potential'!$C$4+'GHG Inventory CH4 emissions'!Q151*'Global Warming Potential'!$C$5+'GHG Inventory N2O emissions'!Q151*'Global Warming Potential'!$C$6+'GHG Inventory HFC emissions'!Q151</f>
        <v>0</v>
      </c>
      <c r="R151" s="11">
        <f>'GHG Inventory CO2 emissions'!R151*'Global Warming Potential'!$C$4+'GHG Inventory CH4 emissions'!R151*'Global Warming Potential'!$C$5+'GHG Inventory N2O emissions'!R151*'Global Warming Potential'!$C$6+'GHG Inventory HFC emissions'!R151</f>
        <v>0</v>
      </c>
      <c r="S151" s="11">
        <f>'GHG Inventory CO2 emissions'!S151*'Global Warming Potential'!$C$4+'GHG Inventory CH4 emissions'!S151*'Global Warming Potential'!$C$5+'GHG Inventory N2O emissions'!S151*'Global Warming Potential'!$C$6+'GHG Inventory HFC emissions'!S151</f>
        <v>0</v>
      </c>
    </row>
    <row r="152" spans="2:21" s="1" customFormat="1" x14ac:dyDescent="0.35">
      <c r="B152" s="9" t="s">
        <v>173</v>
      </c>
      <c r="C152" s="11">
        <f>'GHG Inventory CO2 emissions'!C152*'Global Warming Potential'!$C$4+'GHG Inventory CH4 emissions'!C152*'Global Warming Potential'!$C$5+'GHG Inventory N2O emissions'!C152*'Global Warming Potential'!$C$6+'GHG Inventory HFC emissions'!C152</f>
        <v>1308.9892439999999</v>
      </c>
      <c r="D152" s="11">
        <f>'GHG Inventory CO2 emissions'!D152*'Global Warming Potential'!$C$4+'GHG Inventory CH4 emissions'!D152*'Global Warming Potential'!$C$5+'GHG Inventory N2O emissions'!D152*'Global Warming Potential'!$C$6+'GHG Inventory HFC emissions'!D152</f>
        <v>1267.8439659999999</v>
      </c>
      <c r="E152" s="11">
        <f>'GHG Inventory CO2 emissions'!E152*'Global Warming Potential'!$C$4+'GHG Inventory CH4 emissions'!E152*'Global Warming Potential'!$C$5+'GHG Inventory N2O emissions'!E152*'Global Warming Potential'!$C$6+'GHG Inventory HFC emissions'!E152</f>
        <v>1162.5737225</v>
      </c>
      <c r="F152" s="11">
        <f>'GHG Inventory CO2 emissions'!F152*'Global Warming Potential'!$C$4+'GHG Inventory CH4 emissions'!F152*'Global Warming Potential'!$C$5+'GHG Inventory N2O emissions'!F152*'Global Warming Potential'!$C$6+'GHG Inventory HFC emissions'!F152</f>
        <v>1090.8372814500001</v>
      </c>
      <c r="G152" s="11">
        <f>'GHG Inventory CO2 emissions'!G152*'Global Warming Potential'!$C$4+'GHG Inventory CH4 emissions'!G152*'Global Warming Potential'!$C$5+'GHG Inventory N2O emissions'!G152*'Global Warming Potential'!$C$6+'GHG Inventory HFC emissions'!G152</f>
        <v>1167.3334430500001</v>
      </c>
      <c r="H152" s="11">
        <f>'GHG Inventory CO2 emissions'!H152*'Global Warming Potential'!$C$4+'GHG Inventory CH4 emissions'!H152*'Global Warming Potential'!$C$5+'GHG Inventory N2O emissions'!H152*'Global Warming Potential'!$C$6+'GHG Inventory HFC emissions'!H152</f>
        <v>1336.72871545</v>
      </c>
      <c r="I152" s="11">
        <f>'GHG Inventory CO2 emissions'!I152*'Global Warming Potential'!$C$4+'GHG Inventory CH4 emissions'!I152*'Global Warming Potential'!$C$5+'GHG Inventory N2O emissions'!I152*'Global Warming Potential'!$C$6+'GHG Inventory HFC emissions'!I152</f>
        <v>1298.1970669999998</v>
      </c>
      <c r="J152" s="11">
        <f>'GHG Inventory CO2 emissions'!J152*'Global Warming Potential'!$C$4+'GHG Inventory CH4 emissions'!J152*'Global Warming Potential'!$C$5+'GHG Inventory N2O emissions'!J152*'Global Warming Potential'!$C$6+'GHG Inventory HFC emissions'!J152</f>
        <v>1415.1178772999999</v>
      </c>
      <c r="K152" s="11">
        <f>'GHG Inventory CO2 emissions'!K152*'Global Warming Potential'!$C$4+'GHG Inventory CH4 emissions'!K152*'Global Warming Potential'!$C$5+'GHG Inventory N2O emissions'!K152*'Global Warming Potential'!$C$6+'GHG Inventory HFC emissions'!K152</f>
        <v>1481.4194424</v>
      </c>
      <c r="L152" s="11">
        <f>'GHG Inventory CO2 emissions'!L152*'Global Warming Potential'!$C$4+'GHG Inventory CH4 emissions'!L152*'Global Warming Potential'!$C$5+'GHG Inventory N2O emissions'!L152*'Global Warming Potential'!$C$6+'GHG Inventory HFC emissions'!L152</f>
        <v>1353.5985338</v>
      </c>
      <c r="M152" s="11">
        <f>'GHG Inventory CO2 emissions'!M152*'Global Warming Potential'!$C$4+'GHG Inventory CH4 emissions'!M152*'Global Warming Potential'!$C$5+'GHG Inventory N2O emissions'!M152*'Global Warming Potential'!$C$6+'GHG Inventory HFC emissions'!M152</f>
        <v>1480.64491585</v>
      </c>
      <c r="N152" s="11">
        <f>'GHG Inventory CO2 emissions'!N152*'Global Warming Potential'!$C$4+'GHG Inventory CH4 emissions'!N152*'Global Warming Potential'!$C$5+'GHG Inventory N2O emissions'!N152*'Global Warming Potential'!$C$6+'GHG Inventory HFC emissions'!N152</f>
        <v>1675.9393801000001</v>
      </c>
      <c r="O152" s="11">
        <f>'GHG Inventory CO2 emissions'!O152*'Global Warming Potential'!$C$4+'GHG Inventory CH4 emissions'!O152*'Global Warming Potential'!$C$5+'GHG Inventory N2O emissions'!O152*'Global Warming Potential'!$C$6+'GHG Inventory HFC emissions'!O152</f>
        <v>1638.38907885</v>
      </c>
      <c r="P152" s="11">
        <f>'GHG Inventory CO2 emissions'!P152*'Global Warming Potential'!$C$4+'GHG Inventory CH4 emissions'!P152*'Global Warming Potential'!$C$5+'GHG Inventory N2O emissions'!P152*'Global Warming Potential'!$C$6+'GHG Inventory HFC emissions'!P152</f>
        <v>1591.2573963</v>
      </c>
      <c r="Q152" s="11">
        <f>'GHG Inventory CO2 emissions'!Q152*'Global Warming Potential'!$C$4+'GHG Inventory CH4 emissions'!Q152*'Global Warming Potential'!$C$5+'GHG Inventory N2O emissions'!Q152*'Global Warming Potential'!$C$6+'GHG Inventory HFC emissions'!Q152</f>
        <v>1686.4559018999998</v>
      </c>
      <c r="R152" s="11">
        <f>'GHG Inventory CO2 emissions'!R152*'Global Warming Potential'!$C$4+'GHG Inventory CH4 emissions'!R152*'Global Warming Potential'!$C$5+'GHG Inventory N2O emissions'!R152*'Global Warming Potential'!$C$6+'GHG Inventory HFC emissions'!R152</f>
        <v>1724.6810695500001</v>
      </c>
      <c r="S152" s="11">
        <f>'GHG Inventory CO2 emissions'!S152*'Global Warming Potential'!$C$4+'GHG Inventory CH4 emissions'!S152*'Global Warming Potential'!$C$5+'GHG Inventory N2O emissions'!S152*'Global Warming Potential'!$C$6+'GHG Inventory HFC emissions'!S152</f>
        <v>1997.24609515</v>
      </c>
    </row>
    <row r="153" spans="2:21" s="1" customFormat="1" x14ac:dyDescent="0.35">
      <c r="B153" s="4" t="s">
        <v>174</v>
      </c>
      <c r="C153" s="23">
        <f>'GHG Inventory CO2 emissions'!C153*'Global Warming Potential'!$C$4+'GHG Inventory CH4 emissions'!C153*'Global Warming Potential'!$C$5+'GHG Inventory N2O emissions'!C153*'Global Warming Potential'!$C$6+'GHG Inventory HFC emissions'!C153</f>
        <v>610.74336960000005</v>
      </c>
      <c r="D153" s="23">
        <f>'GHG Inventory CO2 emissions'!D153*'Global Warming Potential'!$C$4+'GHG Inventory CH4 emissions'!D153*'Global Warming Potential'!$C$5+'GHG Inventory N2O emissions'!D153*'Global Warming Potential'!$C$6+'GHG Inventory HFC emissions'!D153</f>
        <v>623.46718979999991</v>
      </c>
      <c r="E153" s="23">
        <f>'GHG Inventory CO2 emissions'!E153*'Global Warming Potential'!$C$4+'GHG Inventory CH4 emissions'!E153*'Global Warming Potential'!$C$5+'GHG Inventory N2O emissions'!E153*'Global Warming Potential'!$C$6+'GHG Inventory HFC emissions'!E153</f>
        <v>629.82909990000019</v>
      </c>
      <c r="F153" s="23">
        <f>'GHG Inventory CO2 emissions'!F153*'Global Warming Potential'!$C$4+'GHG Inventory CH4 emissions'!F153*'Global Warming Potential'!$C$5+'GHG Inventory N2O emissions'!F153*'Global Warming Potential'!$C$6+'GHG Inventory HFC emissions'!F153</f>
        <v>664.81960544999993</v>
      </c>
      <c r="G153" s="23">
        <f>'GHG Inventory CO2 emissions'!G153*'Global Warming Potential'!$C$4+'GHG Inventory CH4 emissions'!G153*'Global Warming Potential'!$C$5+'GHG Inventory N2O emissions'!G153*'Global Warming Potential'!$C$6+'GHG Inventory HFC emissions'!G153</f>
        <v>702.99106604999997</v>
      </c>
      <c r="H153" s="23">
        <f>'GHG Inventory CO2 emissions'!H153*'Global Warming Potential'!$C$4+'GHG Inventory CH4 emissions'!H153*'Global Warming Potential'!$C$5+'GHG Inventory N2O emissions'!H153*'Global Warming Potential'!$C$6+'GHG Inventory HFC emissions'!H153</f>
        <v>728.43870645000004</v>
      </c>
      <c r="I153" s="23">
        <f>'GHG Inventory CO2 emissions'!I153*'Global Warming Potential'!$C$4+'GHG Inventory CH4 emissions'!I153*'Global Warming Potential'!$C$5+'GHG Inventory N2O emissions'!I153*'Global Warming Potential'!$C$6+'GHG Inventory HFC emissions'!I153</f>
        <v>750.70539180000003</v>
      </c>
      <c r="J153" s="23">
        <f>'GHG Inventory CO2 emissions'!J153*'Global Warming Potential'!$C$4+'GHG Inventory CH4 emissions'!J153*'Global Warming Potential'!$C$5+'GHG Inventory N2O emissions'!J153*'Global Warming Potential'!$C$6+'GHG Inventory HFC emissions'!J153</f>
        <v>795.23876250000001</v>
      </c>
      <c r="K153" s="23">
        <f>'GHG Inventory CO2 emissions'!K153*'Global Warming Potential'!$C$4+'GHG Inventory CH4 emissions'!K153*'Global Warming Potential'!$C$5+'GHG Inventory N2O emissions'!K153*'Global Warming Potential'!$C$6+'GHG Inventory HFC emissions'!K153</f>
        <v>801.60067259999994</v>
      </c>
      <c r="L153" s="23">
        <f>'GHG Inventory CO2 emissions'!L153*'Global Warming Potential'!$C$4+'GHG Inventory CH4 emissions'!L153*'Global Warming Potential'!$C$5+'GHG Inventory N2O emissions'!L153*'Global Warming Potential'!$C$6+'GHG Inventory HFC emissions'!L153</f>
        <v>661.63865040000007</v>
      </c>
      <c r="M153" s="23">
        <f>'GHG Inventory CO2 emissions'!M153*'Global Warming Potential'!$C$4+'GHG Inventory CH4 emissions'!M153*'Global Warming Potential'!$C$5+'GHG Inventory N2O emissions'!M153*'Global Warming Potential'!$C$6+'GHG Inventory HFC emissions'!M153</f>
        <v>728.43870645000004</v>
      </c>
      <c r="N153" s="23">
        <f>'GHG Inventory CO2 emissions'!N153*'Global Warming Potential'!$C$4+'GHG Inventory CH4 emissions'!N153*'Global Warming Potential'!$C$5+'GHG Inventory N2O emissions'!N153*'Global Warming Potential'!$C$6+'GHG Inventory HFC emissions'!N153</f>
        <v>769.79112210000005</v>
      </c>
      <c r="O153" s="23">
        <f>'GHG Inventory CO2 emissions'!O153*'Global Warming Potential'!$C$4+'GHG Inventory CH4 emissions'!O153*'Global Warming Potential'!$C$5+'GHG Inventory N2O emissions'!O153*'Global Warming Potential'!$C$6+'GHG Inventory HFC emissions'!O153</f>
        <v>792.05780745000004</v>
      </c>
      <c r="P153" s="23">
        <f>'GHG Inventory CO2 emissions'!P153*'Global Warming Potential'!$C$4+'GHG Inventory CH4 emissions'!P153*'Global Warming Potential'!$C$5+'GHG Inventory N2O emissions'!P153*'Global Warming Potential'!$C$6+'GHG Inventory HFC emissions'!P153</f>
        <v>731.61966150000012</v>
      </c>
      <c r="Q153" s="23">
        <f>'GHG Inventory CO2 emissions'!Q153*'Global Warming Potential'!$C$4+'GHG Inventory CH4 emissions'!Q153*'Global Warming Potential'!$C$5+'GHG Inventory N2O emissions'!Q153*'Global Warming Potential'!$C$6+'GHG Inventory HFC emissions'!Q153</f>
        <v>769.79112210000005</v>
      </c>
      <c r="R153" s="23">
        <f>'GHG Inventory CO2 emissions'!R153*'Global Warming Potential'!$C$4+'GHG Inventory CH4 emissions'!R153*'Global Warming Potential'!$C$5+'GHG Inventory N2O emissions'!R153*'Global Warming Potential'!$C$6+'GHG Inventory HFC emissions'!R153</f>
        <v>823.86735795000004</v>
      </c>
      <c r="S153" s="23">
        <f>'GHG Inventory CO2 emissions'!S153*'Global Warming Potential'!$C$4+'GHG Inventory CH4 emissions'!S153*'Global Warming Potential'!$C$5+'GHG Inventory N2O emissions'!S153*'Global Warming Potential'!$C$6+'GHG Inventory HFC emissions'!S153</f>
        <v>925.65791954999997</v>
      </c>
    </row>
    <row r="154" spans="2:21" s="1" customFormat="1" x14ac:dyDescent="0.35">
      <c r="B154" s="4" t="s">
        <v>175</v>
      </c>
      <c r="C154" s="23">
        <f>'GHG Inventory CO2 emissions'!C154*'Global Warming Potential'!$C$4+'GHG Inventory CH4 emissions'!C154*'Global Warming Potential'!$C$5+'GHG Inventory N2O emissions'!C154*'Global Warming Potential'!$C$6+'GHG Inventory HFC emissions'!C154</f>
        <v>698.24587439999993</v>
      </c>
      <c r="D154" s="23">
        <f>'GHG Inventory CO2 emissions'!D154*'Global Warming Potential'!$C$4+'GHG Inventory CH4 emissions'!D154*'Global Warming Potential'!$C$5+'GHG Inventory N2O emissions'!D154*'Global Warming Potential'!$C$6+'GHG Inventory HFC emissions'!D154</f>
        <v>644.37677619999999</v>
      </c>
      <c r="E154" s="23">
        <f>'GHG Inventory CO2 emissions'!E154*'Global Warming Potential'!$C$4+'GHG Inventory CH4 emissions'!E154*'Global Warming Potential'!$C$5+'GHG Inventory N2O emissions'!E154*'Global Warming Potential'!$C$6+'GHG Inventory HFC emissions'!E154</f>
        <v>532.74462259999996</v>
      </c>
      <c r="F154" s="23">
        <f>'GHG Inventory CO2 emissions'!F154*'Global Warming Potential'!$C$4+'GHG Inventory CH4 emissions'!F154*'Global Warming Potential'!$C$5+'GHG Inventory N2O emissions'!F154*'Global Warming Potential'!$C$6+'GHG Inventory HFC emissions'!F154</f>
        <v>426.01767599999999</v>
      </c>
      <c r="G154" s="23">
        <f>'GHG Inventory CO2 emissions'!G154*'Global Warming Potential'!$C$4+'GHG Inventory CH4 emissions'!G154*'Global Warming Potential'!$C$5+'GHG Inventory N2O emissions'!G154*'Global Warming Potential'!$C$6+'GHG Inventory HFC emissions'!G154</f>
        <v>464.342377</v>
      </c>
      <c r="H154" s="23">
        <f>'GHG Inventory CO2 emissions'!H154*'Global Warming Potential'!$C$4+'GHG Inventory CH4 emissions'!H154*'Global Warming Potential'!$C$5+'GHG Inventory N2O emissions'!H154*'Global Warming Potential'!$C$6+'GHG Inventory HFC emissions'!H154</f>
        <v>608.29000899999994</v>
      </c>
      <c r="I154" s="23">
        <f>'GHG Inventory CO2 emissions'!I154*'Global Warming Potential'!$C$4+'GHG Inventory CH4 emissions'!I154*'Global Warming Potential'!$C$5+'GHG Inventory N2O emissions'!I154*'Global Warming Potential'!$C$6+'GHG Inventory HFC emissions'!I154</f>
        <v>547.49167519999992</v>
      </c>
      <c r="J154" s="23">
        <f>'GHG Inventory CO2 emissions'!J154*'Global Warming Potential'!$C$4+'GHG Inventory CH4 emissions'!J154*'Global Warming Potential'!$C$5+'GHG Inventory N2O emissions'!J154*'Global Warming Potential'!$C$6+'GHG Inventory HFC emissions'!J154</f>
        <v>619.87911480000002</v>
      </c>
      <c r="K154" s="23">
        <f>'GHG Inventory CO2 emissions'!K154*'Global Warming Potential'!$C$4+'GHG Inventory CH4 emissions'!K154*'Global Warming Potential'!$C$5+'GHG Inventory N2O emissions'!K154*'Global Warming Potential'!$C$6+'GHG Inventory HFC emissions'!K154</f>
        <v>679.81876979999993</v>
      </c>
      <c r="L154" s="23">
        <f>'GHG Inventory CO2 emissions'!L154*'Global Warming Potential'!$C$4+'GHG Inventory CH4 emissions'!L154*'Global Warming Potential'!$C$5+'GHG Inventory N2O emissions'!L154*'Global Warming Potential'!$C$6+'GHG Inventory HFC emissions'!L154</f>
        <v>691.95988339999997</v>
      </c>
      <c r="M154" s="23">
        <f>'GHG Inventory CO2 emissions'!M154*'Global Warming Potential'!$C$4+'GHG Inventory CH4 emissions'!M154*'Global Warming Potential'!$C$5+'GHG Inventory N2O emissions'!M154*'Global Warming Potential'!$C$6+'GHG Inventory HFC emissions'!M154</f>
        <v>752.20620939999992</v>
      </c>
      <c r="N154" s="23">
        <f>'GHG Inventory CO2 emissions'!N154*'Global Warming Potential'!$C$4+'GHG Inventory CH4 emissions'!N154*'Global Warming Potential'!$C$5+'GHG Inventory N2O emissions'!N154*'Global Warming Potential'!$C$6+'GHG Inventory HFC emissions'!N154</f>
        <v>906.14825800000006</v>
      </c>
      <c r="O154" s="23">
        <f>'GHG Inventory CO2 emissions'!O154*'Global Warming Potential'!$C$4+'GHG Inventory CH4 emissions'!O154*'Global Warming Potential'!$C$5+'GHG Inventory N2O emissions'!O154*'Global Warming Potential'!$C$6+'GHG Inventory HFC emissions'!O154</f>
        <v>846.33127139999999</v>
      </c>
      <c r="P154" s="23">
        <f>'GHG Inventory CO2 emissions'!P154*'Global Warming Potential'!$C$4+'GHG Inventory CH4 emissions'!P154*'Global Warming Potential'!$C$5+'GHG Inventory N2O emissions'!P154*'Global Warming Potential'!$C$6+'GHG Inventory HFC emissions'!P154</f>
        <v>859.63773479999998</v>
      </c>
      <c r="Q154" s="23">
        <f>'GHG Inventory CO2 emissions'!Q154*'Global Warming Potential'!$C$4+'GHG Inventory CH4 emissions'!Q154*'Global Warming Potential'!$C$5+'GHG Inventory N2O emissions'!Q154*'Global Warming Potential'!$C$6+'GHG Inventory HFC emissions'!Q154</f>
        <v>916.66477979999991</v>
      </c>
      <c r="R154" s="23">
        <f>'GHG Inventory CO2 emissions'!R154*'Global Warming Potential'!$C$4+'GHG Inventory CH4 emissions'!R154*'Global Warming Potential'!$C$5+'GHG Inventory N2O emissions'!R154*'Global Warming Potential'!$C$6+'GHG Inventory HFC emissions'!R154</f>
        <v>900.81371160000003</v>
      </c>
      <c r="S154" s="23">
        <f>'GHG Inventory CO2 emissions'!S154*'Global Warming Potential'!$C$4+'GHG Inventory CH4 emissions'!S154*'Global Warming Potential'!$C$5+'GHG Inventory N2O emissions'!S154*'Global Warming Potential'!$C$6+'GHG Inventory HFC emissions'!S154</f>
        <v>1071.5881756000001</v>
      </c>
    </row>
    <row r="155" spans="2:21" s="1" customFormat="1" x14ac:dyDescent="0.35">
      <c r="B155" s="16" t="s">
        <v>168</v>
      </c>
      <c r="C155" s="11">
        <f t="shared" ref="C155:S155" si="7">C156-(C117+C133)</f>
        <v>2953.7175218489715</v>
      </c>
      <c r="D155" s="11">
        <f t="shared" si="7"/>
        <v>3140.364870319585</v>
      </c>
      <c r="E155" s="11">
        <f t="shared" si="7"/>
        <v>3173.7169550127396</v>
      </c>
      <c r="F155" s="11">
        <f t="shared" si="7"/>
        <v>3350.2358631194966</v>
      </c>
      <c r="G155" s="11">
        <f t="shared" si="7"/>
        <v>3381.1158032393778</v>
      </c>
      <c r="H155" s="11">
        <f t="shared" si="7"/>
        <v>3607.0237348222731</v>
      </c>
      <c r="I155" s="11">
        <f t="shared" si="7"/>
        <v>3970.4135805677997</v>
      </c>
      <c r="J155" s="11">
        <f t="shared" si="7"/>
        <v>4139.9060539080047</v>
      </c>
      <c r="K155" s="11">
        <f t="shared" si="7"/>
        <v>4274.1241392726597</v>
      </c>
      <c r="L155" s="11">
        <f t="shared" si="7"/>
        <v>4199.7778187380181</v>
      </c>
      <c r="M155" s="11">
        <f t="shared" si="7"/>
        <v>4499.1071947149103</v>
      </c>
      <c r="N155" s="11">
        <f t="shared" si="7"/>
        <v>4567.6343597220412</v>
      </c>
      <c r="O155" s="11">
        <f t="shared" si="7"/>
        <v>4676.8603472735613</v>
      </c>
      <c r="P155" s="11">
        <f t="shared" si="7"/>
        <v>4843.5205441353346</v>
      </c>
      <c r="Q155" s="11">
        <f t="shared" si="7"/>
        <v>4959.8149367173601</v>
      </c>
      <c r="R155" s="11">
        <f t="shared" si="7"/>
        <v>4956.1853366372316</v>
      </c>
      <c r="S155" s="11">
        <f t="shared" si="7"/>
        <v>5137.7836176829505</v>
      </c>
    </row>
    <row r="156" spans="2:21" x14ac:dyDescent="0.35">
      <c r="B156" s="16" t="s">
        <v>167</v>
      </c>
      <c r="C156" s="11">
        <f t="shared" ref="C156:S156" si="8">C4+C47+C102+C136+C149</f>
        <v>2929.7356368905248</v>
      </c>
      <c r="D156" s="11">
        <f t="shared" si="8"/>
        <v>3109.7910909770499</v>
      </c>
      <c r="E156" s="11">
        <f t="shared" si="8"/>
        <v>3142.431721561225</v>
      </c>
      <c r="F156" s="11">
        <f t="shared" si="8"/>
        <v>3319.5532460227041</v>
      </c>
      <c r="G156" s="11">
        <f t="shared" si="8"/>
        <v>3349.0577407455344</v>
      </c>
      <c r="H156" s="11">
        <f t="shared" si="8"/>
        <v>3572.9165418572634</v>
      </c>
      <c r="I156" s="11">
        <f t="shared" si="8"/>
        <v>3937.3667711101707</v>
      </c>
      <c r="J156" s="11">
        <f t="shared" si="8"/>
        <v>4106.3429234472269</v>
      </c>
      <c r="K156" s="11">
        <f t="shared" si="8"/>
        <v>4253.8569430613097</v>
      </c>
      <c r="L156" s="11">
        <f t="shared" si="8"/>
        <v>4178.9364857036217</v>
      </c>
      <c r="M156" s="11">
        <f t="shared" si="8"/>
        <v>4482.8517398359145</v>
      </c>
      <c r="N156" s="11">
        <f t="shared" si="8"/>
        <v>4565.5169473849746</v>
      </c>
      <c r="O156" s="11">
        <f t="shared" si="8"/>
        <v>4672.1860436385987</v>
      </c>
      <c r="P156" s="11">
        <f t="shared" si="8"/>
        <v>4841.4458719365275</v>
      </c>
      <c r="Q156" s="11">
        <f t="shared" si="8"/>
        <v>4957.2309542957637</v>
      </c>
      <c r="R156" s="11">
        <f t="shared" si="8"/>
        <v>4953.6713932551111</v>
      </c>
      <c r="S156" s="11">
        <f t="shared" si="8"/>
        <v>5137.7836176829505</v>
      </c>
      <c r="T156" s="22">
        <f>(S156-C156)/C156</f>
        <v>0.75366799413203633</v>
      </c>
    </row>
    <row r="157" spans="2:21" x14ac:dyDescent="0.35">
      <c r="D157" s="19">
        <f>(D156-C156)/C156</f>
        <v>6.1457918530023734E-2</v>
      </c>
      <c r="E157" s="19">
        <f t="shared" ref="E157:S157" si="9">(E156-D156)/D156</f>
        <v>1.0496084665905948E-2</v>
      </c>
      <c r="F157" s="19">
        <f t="shared" si="9"/>
        <v>5.6364478262548048E-2</v>
      </c>
      <c r="G157" s="19">
        <f t="shared" si="9"/>
        <v>8.8880920220758119E-3</v>
      </c>
      <c r="H157" s="19">
        <f t="shared" si="9"/>
        <v>6.6842323555130992E-2</v>
      </c>
      <c r="I157" s="19">
        <f t="shared" si="9"/>
        <v>0.10200356626954959</v>
      </c>
      <c r="J157" s="19">
        <f t="shared" si="9"/>
        <v>4.291603047419737E-2</v>
      </c>
      <c r="K157" s="19">
        <f t="shared" si="9"/>
        <v>3.5923453633591451E-2</v>
      </c>
      <c r="L157" s="19">
        <f t="shared" si="9"/>
        <v>-1.7612359409475389E-2</v>
      </c>
      <c r="M157" s="19">
        <f t="shared" si="9"/>
        <v>7.272550209174132E-2</v>
      </c>
      <c r="N157" s="19">
        <f t="shared" si="9"/>
        <v>1.8440317089783106E-2</v>
      </c>
      <c r="O157" s="19">
        <f t="shared" si="9"/>
        <v>2.3364078478499944E-2</v>
      </c>
      <c r="P157" s="19">
        <f t="shared" si="9"/>
        <v>3.6227116539672914E-2</v>
      </c>
      <c r="Q157" s="19">
        <f t="shared" si="9"/>
        <v>2.3915393339494957E-2</v>
      </c>
      <c r="R157" s="19">
        <f t="shared" si="9"/>
        <v>-7.1805430763076177E-4</v>
      </c>
      <c r="S157" s="19">
        <f t="shared" si="9"/>
        <v>3.7166822304468064E-2</v>
      </c>
    </row>
    <row r="158" spans="2:21" x14ac:dyDescent="0.35">
      <c r="S158" s="21">
        <f>(S156-C156)/C156</f>
        <v>0.75366799413203633</v>
      </c>
    </row>
    <row r="159" spans="2:21" x14ac:dyDescent="0.35">
      <c r="S159" s="19">
        <f>(S4-C4)/C4</f>
        <v>0.80040653600137823</v>
      </c>
    </row>
    <row r="160" spans="2:21" x14ac:dyDescent="0.35">
      <c r="S160" s="19">
        <f>(S47-C47)/C47</f>
        <v>3.4253195725462495</v>
      </c>
    </row>
    <row r="161" spans="19:19" x14ac:dyDescent="0.35">
      <c r="S161" s="19">
        <f>S4/S156</f>
        <v>0.81408971904629701</v>
      </c>
    </row>
  </sheetData>
  <mergeCells count="1">
    <mergeCell ref="C2:S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044C-1DB3-4495-94AF-2E6E41D217F5}">
  <dimension ref="B2:J26"/>
  <sheetViews>
    <sheetView workbookViewId="0">
      <selection activeCell="G3" sqref="G3:G19"/>
    </sheetView>
  </sheetViews>
  <sheetFormatPr baseColWidth="10" defaultRowHeight="14.5" x14ac:dyDescent="0.35"/>
  <cols>
    <col min="1" max="1" width="2.26953125" customWidth="1"/>
    <col min="2" max="3" width="11.453125" customWidth="1"/>
    <col min="4" max="4" width="12.6328125" bestFit="1" customWidth="1"/>
    <col min="5" max="5" width="9.90625" customWidth="1"/>
    <col min="6" max="7" width="10.453125" customWidth="1"/>
    <col min="8" max="8" width="21.6328125" bestFit="1" customWidth="1"/>
    <col min="9" max="9" width="17.90625" bestFit="1" customWidth="1"/>
  </cols>
  <sheetData>
    <row r="2" spans="2:10" x14ac:dyDescent="0.35">
      <c r="B2" t="s">
        <v>176</v>
      </c>
      <c r="C2" t="s">
        <v>159</v>
      </c>
      <c r="D2" t="s">
        <v>177</v>
      </c>
      <c r="E2" t="s">
        <v>178</v>
      </c>
      <c r="F2" t="s">
        <v>160</v>
      </c>
      <c r="G2" t="s">
        <v>179</v>
      </c>
      <c r="H2" t="s">
        <v>181</v>
      </c>
      <c r="I2" t="s">
        <v>180</v>
      </c>
    </row>
    <row r="3" spans="2:10" x14ac:dyDescent="0.35">
      <c r="B3" s="29">
        <v>2323.1513206620457</v>
      </c>
      <c r="C3" s="29">
        <v>70.318299818311147</v>
      </c>
      <c r="D3" s="29">
        <f>F3-E3</f>
        <v>0</v>
      </c>
      <c r="E3" s="29">
        <v>-23.981884958446795</v>
      </c>
      <c r="F3" s="29">
        <v>-23.981884958446795</v>
      </c>
      <c r="G3" s="29">
        <v>560.24790136861498</v>
      </c>
      <c r="H3" s="29">
        <v>2953.7175218489715</v>
      </c>
      <c r="I3" s="29">
        <v>2929.7356368905248</v>
      </c>
      <c r="J3" s="29"/>
    </row>
    <row r="4" spans="2:10" x14ac:dyDescent="0.35">
      <c r="B4" s="29">
        <v>2492.0951652195363</v>
      </c>
      <c r="C4" s="29">
        <v>73.464295661354498</v>
      </c>
      <c r="D4" s="29">
        <f t="shared" ref="D4:D19" si="0">F4-E4</f>
        <v>0</v>
      </c>
      <c r="E4" s="29">
        <v>-30.573779342535005</v>
      </c>
      <c r="F4" s="29">
        <v>-30.573779342535005</v>
      </c>
      <c r="G4" s="29">
        <v>574.80540943869426</v>
      </c>
      <c r="H4" s="29">
        <v>3140.364870319585</v>
      </c>
      <c r="I4" s="29">
        <v>3109.7910909770499</v>
      </c>
      <c r="J4" s="19">
        <f>(H4-H3)/H3</f>
        <v>6.3190656212031987E-2</v>
      </c>
    </row>
    <row r="5" spans="2:10" x14ac:dyDescent="0.35">
      <c r="B5" s="29">
        <v>2523.9923817999475</v>
      </c>
      <c r="C5" s="29">
        <v>76.148696810151307</v>
      </c>
      <c r="D5" s="29">
        <f t="shared" si="0"/>
        <v>0</v>
      </c>
      <c r="E5" s="29">
        <v>-31.285233451514625</v>
      </c>
      <c r="F5" s="29">
        <v>-31.285233451514625</v>
      </c>
      <c r="G5" s="29">
        <v>573.57587640264092</v>
      </c>
      <c r="H5" s="29">
        <v>3173.7169550127396</v>
      </c>
      <c r="I5" s="29">
        <v>3142.431721561225</v>
      </c>
      <c r="J5" s="19">
        <f t="shared" ref="J5:J19" si="1">(H5-H4)/H4</f>
        <v>1.062044891928769E-2</v>
      </c>
    </row>
    <row r="6" spans="2:10" x14ac:dyDescent="0.35">
      <c r="B6" s="29">
        <v>2678.1098457641574</v>
      </c>
      <c r="C6" s="29">
        <v>78.884646209828617</v>
      </c>
      <c r="D6" s="29">
        <f t="shared" si="0"/>
        <v>0</v>
      </c>
      <c r="E6" s="29">
        <v>-30.682617096792363</v>
      </c>
      <c r="F6" s="29">
        <v>-30.682617096792363</v>
      </c>
      <c r="G6" s="29">
        <v>593.24137114551058</v>
      </c>
      <c r="H6" s="29">
        <v>3350.2358631194966</v>
      </c>
      <c r="I6" s="29">
        <v>3319.5532460227041</v>
      </c>
      <c r="J6" s="19">
        <f t="shared" si="1"/>
        <v>5.5618982602702954E-2</v>
      </c>
    </row>
    <row r="7" spans="2:10" x14ac:dyDescent="0.35">
      <c r="B7" s="29">
        <v>2687.2009157851312</v>
      </c>
      <c r="C7" s="29">
        <v>81.249230050354313</v>
      </c>
      <c r="D7" s="29">
        <f t="shared" si="0"/>
        <v>0</v>
      </c>
      <c r="E7" s="29">
        <v>-32.05806249384338</v>
      </c>
      <c r="F7" s="29">
        <v>-32.05806249384338</v>
      </c>
      <c r="G7" s="29">
        <v>612.66565740389206</v>
      </c>
      <c r="H7" s="29">
        <v>3381.1158032393778</v>
      </c>
      <c r="I7" s="29">
        <v>3349.0577407455344</v>
      </c>
      <c r="J7" s="19">
        <f t="shared" si="1"/>
        <v>9.2172436155369825E-3</v>
      </c>
    </row>
    <row r="8" spans="2:10" x14ac:dyDescent="0.35">
      <c r="B8" s="29">
        <v>2874.1688093240364</v>
      </c>
      <c r="C8" s="29">
        <v>113.15754284580119</v>
      </c>
      <c r="D8" s="29">
        <f t="shared" si="0"/>
        <v>0</v>
      </c>
      <c r="E8" s="29">
        <v>-34.107192965009965</v>
      </c>
      <c r="F8" s="29">
        <v>-34.107192965009965</v>
      </c>
      <c r="G8" s="29">
        <v>619.69738265243541</v>
      </c>
      <c r="H8" s="29">
        <v>3607.0237348222731</v>
      </c>
      <c r="I8" s="29">
        <v>3572.9165418572634</v>
      </c>
      <c r="J8" s="19">
        <f t="shared" si="1"/>
        <v>6.6814609356608726E-2</v>
      </c>
    </row>
    <row r="9" spans="2:10" x14ac:dyDescent="0.35">
      <c r="B9" s="29">
        <v>3236.141093564424</v>
      </c>
      <c r="C9" s="29">
        <v>108.036739000431</v>
      </c>
      <c r="D9" s="29">
        <f t="shared" si="0"/>
        <v>0</v>
      </c>
      <c r="E9" s="29">
        <v>-33.046809457628996</v>
      </c>
      <c r="F9" s="29">
        <v>-33.046809457628996</v>
      </c>
      <c r="G9" s="29">
        <v>626.23574800294477</v>
      </c>
      <c r="H9" s="29">
        <v>3970.4135805677997</v>
      </c>
      <c r="I9" s="29">
        <v>3937.3667711101707</v>
      </c>
      <c r="J9" s="19">
        <f t="shared" si="1"/>
        <v>0.1007450664206488</v>
      </c>
    </row>
    <row r="10" spans="2:10" x14ac:dyDescent="0.35">
      <c r="B10" s="29">
        <v>3403.2061176212819</v>
      </c>
      <c r="C10" s="29">
        <v>103.25228992436635</v>
      </c>
      <c r="D10" s="29">
        <f t="shared" si="0"/>
        <v>0</v>
      </c>
      <c r="E10" s="29">
        <v>-33.563130460777487</v>
      </c>
      <c r="F10" s="29">
        <v>-33.563130460777487</v>
      </c>
      <c r="G10" s="29">
        <v>633.44764636235607</v>
      </c>
      <c r="H10" s="29">
        <v>4139.9060539080047</v>
      </c>
      <c r="I10" s="29">
        <v>4106.3429234472269</v>
      </c>
      <c r="J10" s="19">
        <f t="shared" si="1"/>
        <v>4.2688871046014855E-2</v>
      </c>
    </row>
    <row r="11" spans="2:10" x14ac:dyDescent="0.35">
      <c r="B11" s="29">
        <v>3507.7086146850265</v>
      </c>
      <c r="C11" s="29">
        <v>125.86843342133639</v>
      </c>
      <c r="D11" s="29">
        <f t="shared" si="0"/>
        <v>0</v>
      </c>
      <c r="E11" s="29">
        <v>-20.267196211349994</v>
      </c>
      <c r="F11" s="29">
        <v>-20.267196211349994</v>
      </c>
      <c r="G11" s="29">
        <v>640.54709116629681</v>
      </c>
      <c r="H11" s="29">
        <v>4274.1241392726597</v>
      </c>
      <c r="I11" s="29">
        <v>4253.8569430613097</v>
      </c>
      <c r="J11" s="19">
        <f t="shared" si="1"/>
        <v>3.2420563079675523E-2</v>
      </c>
    </row>
    <row r="12" spans="2:10" x14ac:dyDescent="0.35">
      <c r="B12" s="29">
        <v>3457.0695000181249</v>
      </c>
      <c r="C12" s="29">
        <v>139.56010073015938</v>
      </c>
      <c r="D12" s="29">
        <f t="shared" si="0"/>
        <v>0</v>
      </c>
      <c r="E12" s="29">
        <v>-20.841333034396829</v>
      </c>
      <c r="F12" s="29">
        <v>-20.841333034396829</v>
      </c>
      <c r="G12" s="29">
        <v>603.14821798973401</v>
      </c>
      <c r="H12" s="29">
        <v>4199.7778187380181</v>
      </c>
      <c r="I12" s="29">
        <v>4178.9364857036217</v>
      </c>
      <c r="J12" s="19">
        <f t="shared" si="1"/>
        <v>-1.7394515955096543E-2</v>
      </c>
    </row>
    <row r="13" spans="2:10" x14ac:dyDescent="0.35">
      <c r="B13" s="29">
        <v>3715.957356075035</v>
      </c>
      <c r="C13" s="29">
        <v>151.71210698735422</v>
      </c>
      <c r="D13" s="29">
        <f t="shared" si="0"/>
        <v>0</v>
      </c>
      <c r="E13" s="29">
        <v>-16.255454878995764</v>
      </c>
      <c r="F13" s="29">
        <v>-16.255454878995764</v>
      </c>
      <c r="G13" s="29">
        <v>631.43773165252105</v>
      </c>
      <c r="H13" s="29">
        <v>4499.1071947149103</v>
      </c>
      <c r="I13" s="29">
        <v>4482.8517398359145</v>
      </c>
      <c r="J13" s="19">
        <f t="shared" si="1"/>
        <v>7.1272669387743223E-2</v>
      </c>
    </row>
    <row r="14" spans="2:10" x14ac:dyDescent="0.35">
      <c r="B14" s="29">
        <v>3727.5599855567489</v>
      </c>
      <c r="C14" s="29">
        <v>193.95009424821615</v>
      </c>
      <c r="D14" s="29">
        <f t="shared" si="0"/>
        <v>0</v>
      </c>
      <c r="E14" s="29">
        <v>-2.11741233706694</v>
      </c>
      <c r="F14" s="29">
        <v>-2.11741233706694</v>
      </c>
      <c r="G14" s="29">
        <v>646.12427991707625</v>
      </c>
      <c r="H14" s="29">
        <v>4567.6343597220412</v>
      </c>
      <c r="I14" s="29">
        <v>4565.5169473849746</v>
      </c>
      <c r="J14" s="19">
        <f t="shared" si="1"/>
        <v>1.5231280794471745E-2</v>
      </c>
    </row>
    <row r="15" spans="2:10" x14ac:dyDescent="0.35">
      <c r="B15" s="29">
        <v>3825.3976390623302</v>
      </c>
      <c r="C15" s="29">
        <v>214.42892637181623</v>
      </c>
      <c r="D15" s="29">
        <f t="shared" si="0"/>
        <v>0</v>
      </c>
      <c r="E15" s="29">
        <v>-4.6743036349625129</v>
      </c>
      <c r="F15" s="29">
        <v>-4.6743036349625129</v>
      </c>
      <c r="G15" s="29">
        <v>637.03378183941516</v>
      </c>
      <c r="H15" s="29">
        <v>4676.8603472735613</v>
      </c>
      <c r="I15" s="29">
        <v>4672.1860436385987</v>
      </c>
      <c r="J15" s="19">
        <f t="shared" si="1"/>
        <v>2.3913032206493639E-2</v>
      </c>
    </row>
    <row r="16" spans="2:10" x14ac:dyDescent="0.35">
      <c r="B16" s="29">
        <v>3935.0719502442876</v>
      </c>
      <c r="C16" s="29">
        <v>300.00090529596395</v>
      </c>
      <c r="D16" s="29">
        <f t="shared" si="0"/>
        <v>0</v>
      </c>
      <c r="E16" s="29">
        <v>-2.0746721988072943</v>
      </c>
      <c r="F16" s="29">
        <v>-2.0746721988072943</v>
      </c>
      <c r="G16" s="29">
        <v>608.44768859508326</v>
      </c>
      <c r="H16" s="29">
        <v>4843.5205441353346</v>
      </c>
      <c r="I16" s="29">
        <v>4841.4458719365275</v>
      </c>
      <c r="J16" s="19">
        <f t="shared" si="1"/>
        <v>3.5635059524266134E-2</v>
      </c>
    </row>
    <row r="17" spans="2:10" x14ac:dyDescent="0.35">
      <c r="B17" s="29">
        <v>3990.8941057811703</v>
      </c>
      <c r="C17" s="29">
        <v>300.78438648789233</v>
      </c>
      <c r="D17" s="29">
        <f t="shared" si="0"/>
        <v>57.788186020757138</v>
      </c>
      <c r="E17" s="29">
        <v>-2.583982421595965</v>
      </c>
      <c r="F17" s="29">
        <v>55.204203599161175</v>
      </c>
      <c r="G17" s="29">
        <v>610.34825842754105</v>
      </c>
      <c r="H17" s="29">
        <v>4959.8149367173601</v>
      </c>
      <c r="I17" s="29">
        <v>4957.2309542957637</v>
      </c>
      <c r="J17" s="19">
        <f t="shared" si="1"/>
        <v>2.4010302324997436E-2</v>
      </c>
    </row>
    <row r="18" spans="2:10" x14ac:dyDescent="0.35">
      <c r="B18" s="29">
        <v>4043.9937363753756</v>
      </c>
      <c r="C18" s="29">
        <v>300.95604249682242</v>
      </c>
      <c r="D18" s="29">
        <f t="shared" si="0"/>
        <v>20.500835979999998</v>
      </c>
      <c r="E18" s="29">
        <v>-2.5139433821202104</v>
      </c>
      <c r="F18" s="29">
        <v>17.986892597879788</v>
      </c>
      <c r="G18" s="29">
        <v>590.73472178503289</v>
      </c>
      <c r="H18" s="29">
        <v>4956.1853366372316</v>
      </c>
      <c r="I18" s="29">
        <v>4953.6713932551111</v>
      </c>
      <c r="J18" s="19">
        <f t="shared" si="1"/>
        <v>-7.3180151405623868E-4</v>
      </c>
    </row>
    <row r="19" spans="2:10" x14ac:dyDescent="0.35">
      <c r="B19" s="29">
        <v>4182.6168218401808</v>
      </c>
      <c r="C19" s="29">
        <v>311.18094849414769</v>
      </c>
      <c r="D19" s="29">
        <f t="shared" si="0"/>
        <v>51.17700437333334</v>
      </c>
      <c r="E19" s="29">
        <v>0</v>
      </c>
      <c r="F19" s="29">
        <v>51.17700437333334</v>
      </c>
      <c r="G19" s="29">
        <v>592.80884297528905</v>
      </c>
      <c r="H19" s="29">
        <v>5137.7836176829505</v>
      </c>
      <c r="I19" s="29">
        <v>5137.7836176829505</v>
      </c>
      <c r="J19" s="19">
        <f t="shared" si="1"/>
        <v>3.6640736516308989E-2</v>
      </c>
    </row>
    <row r="26" spans="2:10" x14ac:dyDescent="0.35">
      <c r="I26" s="21"/>
      <c r="J26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150E-8D5C-40C3-8E5B-C631B7A7834A}">
  <dimension ref="B2:F8"/>
  <sheetViews>
    <sheetView zoomScale="70" zoomScaleNormal="70" workbookViewId="0">
      <selection activeCell="K35" sqref="K35"/>
    </sheetView>
  </sheetViews>
  <sheetFormatPr baseColWidth="10" defaultRowHeight="14.5" x14ac:dyDescent="0.35"/>
  <cols>
    <col min="1" max="1" width="3.1796875" customWidth="1"/>
    <col min="2" max="2" width="50.81640625" bestFit="1" customWidth="1"/>
    <col min="3" max="3" width="23" customWidth="1"/>
  </cols>
  <sheetData>
    <row r="2" spans="2:6" x14ac:dyDescent="0.35">
      <c r="D2">
        <v>2014</v>
      </c>
      <c r="E2">
        <v>2015</v>
      </c>
      <c r="F2">
        <v>2016</v>
      </c>
    </row>
    <row r="3" spans="2:6" x14ac:dyDescent="0.35">
      <c r="B3" t="s">
        <v>169</v>
      </c>
      <c r="D3">
        <v>3.23</v>
      </c>
      <c r="E3">
        <v>3.27</v>
      </c>
      <c r="F3">
        <v>3.26</v>
      </c>
    </row>
    <row r="4" spans="2:6" x14ac:dyDescent="0.35">
      <c r="B4" t="s">
        <v>170</v>
      </c>
      <c r="D4">
        <v>11.55</v>
      </c>
      <c r="E4">
        <v>11.52</v>
      </c>
      <c r="F4">
        <v>9.99</v>
      </c>
    </row>
    <row r="6" spans="2:6" x14ac:dyDescent="0.35">
      <c r="C6">
        <v>2013</v>
      </c>
      <c r="D6">
        <v>2014</v>
      </c>
      <c r="E6">
        <v>2015</v>
      </c>
      <c r="F6">
        <v>2016</v>
      </c>
    </row>
    <row r="7" spans="2:6" x14ac:dyDescent="0.35">
      <c r="B7" t="s">
        <v>171</v>
      </c>
      <c r="C7">
        <v>367.56</v>
      </c>
      <c r="D7">
        <v>366.9</v>
      </c>
      <c r="E7">
        <v>368.7</v>
      </c>
      <c r="F7">
        <v>363.3</v>
      </c>
    </row>
    <row r="8" spans="2:6" x14ac:dyDescent="0.35">
      <c r="B8" t="s">
        <v>172</v>
      </c>
      <c r="C8">
        <v>141.55000000000001</v>
      </c>
      <c r="D8">
        <v>130.34</v>
      </c>
      <c r="E8">
        <v>128.79</v>
      </c>
      <c r="F8">
        <v>127.82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F228-700F-425C-B759-8AA5BD1AECB9}">
  <dimension ref="B3:C6"/>
  <sheetViews>
    <sheetView showGridLines="0" workbookViewId="0">
      <selection activeCell="D15" sqref="D15"/>
    </sheetView>
  </sheetViews>
  <sheetFormatPr baseColWidth="10" defaultRowHeight="14.5" x14ac:dyDescent="0.35"/>
  <cols>
    <col min="1" max="1" width="4.1796875" customWidth="1"/>
    <col min="3" max="3" width="24.26953125" bestFit="1" customWidth="1"/>
  </cols>
  <sheetData>
    <row r="3" spans="2:3" x14ac:dyDescent="0.35">
      <c r="B3" s="2" t="s">
        <v>152</v>
      </c>
      <c r="C3" s="2" t="s">
        <v>153</v>
      </c>
    </row>
    <row r="4" spans="2:3" x14ac:dyDescent="0.35">
      <c r="B4" s="6" t="s">
        <v>101</v>
      </c>
      <c r="C4" s="6">
        <v>1</v>
      </c>
    </row>
    <row r="5" spans="2:3" x14ac:dyDescent="0.35">
      <c r="B5" s="6" t="s">
        <v>102</v>
      </c>
      <c r="C5" s="6">
        <v>21</v>
      </c>
    </row>
    <row r="6" spans="2:3" x14ac:dyDescent="0.35">
      <c r="B6" s="6" t="s">
        <v>103</v>
      </c>
      <c r="C6" s="6">
        <v>310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D56E8D-6527-4E55-8330-99A584DDCAAB}"/>
</file>

<file path=customXml/itemProps2.xml><?xml version="1.0" encoding="utf-8"?>
<ds:datastoreItem xmlns:ds="http://schemas.openxmlformats.org/officeDocument/2006/customXml" ds:itemID="{7D55986B-FBD4-4AE4-B2D9-77C6CCDFB533}"/>
</file>

<file path=customXml/itemProps3.xml><?xml version="1.0" encoding="utf-8"?>
<ds:datastoreItem xmlns:ds="http://schemas.openxmlformats.org/officeDocument/2006/customXml" ds:itemID="{495C87F3-5CA4-4904-B2F7-055AF58058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GHG Inventory CO2 emissions</vt:lpstr>
      <vt:lpstr>GHG Inventory CH4 emissions</vt:lpstr>
      <vt:lpstr>GHG Inventory N2O emissions</vt:lpstr>
      <vt:lpstr>GHG Inventory HFC emissions</vt:lpstr>
      <vt:lpstr>GHG Inventory CO2eq emissions</vt:lpstr>
      <vt:lpstr>Hoja1</vt:lpstr>
      <vt:lpstr>Other Graphics</vt:lpstr>
      <vt:lpstr>Global Warming Potential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Amaia de Vega Gomez</dc:creator>
  <cp:lastModifiedBy>Amaia de Vega Gomez</cp:lastModifiedBy>
  <dcterms:created xsi:type="dcterms:W3CDTF">2019-12-23T09:08:14Z</dcterms:created>
  <dcterms:modified xsi:type="dcterms:W3CDTF">2020-12-16T08:32:14Z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